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saveExternalLinkValues="0"/>
  <mc:AlternateContent xmlns:mc="http://schemas.openxmlformats.org/markup-compatibility/2006">
    <mc:Choice Requires="x15">
      <x15ac:absPath xmlns:x15ac="http://schemas.microsoft.com/office/spreadsheetml/2010/11/ac" url="C:\Users\Hand\Documents\BDFL\"/>
    </mc:Choice>
  </mc:AlternateContent>
  <xr:revisionPtr revIDLastSave="0" documentId="13_ncr:1_{FA5757F1-5D97-4DAF-A3A2-DC6C1BEFABB0}" xr6:coauthVersionLast="47" xr6:coauthVersionMax="47" xr10:uidLastSave="{00000000-0000-0000-0000-000000000000}"/>
  <bookViews>
    <workbookView xWindow="-120" yWindow="-120" windowWidth="29040" windowHeight="15840" tabRatio="878" activeTab="18" xr2:uid="{00000000-000D-0000-FFFF-FFFF00000000}"/>
  </bookViews>
  <sheets>
    <sheet name="Team Totals" sheetId="1" r:id="rId1"/>
    <sheet name="wk1" sheetId="3" r:id="rId2"/>
    <sheet name="wk2" sheetId="7" r:id="rId3"/>
    <sheet name="wk3" sheetId="12" r:id="rId4"/>
    <sheet name="wk4" sheetId="2" r:id="rId5"/>
    <sheet name="wk5" sheetId="8" r:id="rId6"/>
    <sheet name="wk6" sheetId="13" r:id="rId7"/>
    <sheet name="wk7" sheetId="20" r:id="rId8"/>
    <sheet name="wk8" sheetId="9" r:id="rId9"/>
    <sheet name="wk9" sheetId="5" r:id="rId10"/>
    <sheet name="wk10" sheetId="10" r:id="rId11"/>
    <sheet name="wk11" sheetId="11" r:id="rId12"/>
    <sheet name="wk12" sheetId="6" r:id="rId13"/>
    <sheet name="wk13" sheetId="15" r:id="rId14"/>
    <sheet name="wk14" sheetId="14" r:id="rId15"/>
    <sheet name="wk15" sheetId="16" r:id="rId16"/>
    <sheet name="wk16" sheetId="17" r:id="rId17"/>
    <sheet name="wk17" sheetId="18" r:id="rId18"/>
    <sheet name="wk18" sheetId="25" r:id="rId19"/>
    <sheet name="Roster Totals" sheetId="21" r:id="rId20"/>
    <sheet name="2021 Schedule" sheetId="22" r:id="rId21"/>
    <sheet name="Misc." sheetId="24" r:id="rId22"/>
  </sheets>
  <definedNames>
    <definedName name="Bledsoe_BUF">#REF!</definedName>
    <definedName name="BledsoeWk1">#REF!</definedName>
    <definedName name="BledsoeWk10">#REF!</definedName>
    <definedName name="BledsoeWk11">#REF!</definedName>
    <definedName name="BledsoeWk12">#REF!</definedName>
    <definedName name="BledsoeWk13">#REF!</definedName>
    <definedName name="BledsoeWk14">#REF!</definedName>
    <definedName name="BledsoeWk15">#REF!</definedName>
    <definedName name="BledsoeWk16">#REF!</definedName>
    <definedName name="BledsoeWk17">#REF!</definedName>
    <definedName name="BledsoeWk2">#REF!</definedName>
    <definedName name="BledsoeWk3">#REF!</definedName>
    <definedName name="BledsoeWk4">#REF!</definedName>
    <definedName name="BledsoeWk5">#REF!</definedName>
    <definedName name="BledsoeWk6">#REF!</definedName>
    <definedName name="BledsoeWk7">#REF!</definedName>
    <definedName name="BledsoeWk8">#REF!</definedName>
    <definedName name="BledsoeWk9">#REF!</definedName>
    <definedName name="Brown_OAK">#REF!</definedName>
    <definedName name="Carlson_OAK">#REF!</definedName>
    <definedName name="Carr_OAK">#REF!</definedName>
    <definedName name="Carson_SEA">#REF!</definedName>
    <definedName name="Crowell_OAK">#REF!</definedName>
    <definedName name="Duckett_ATL">#REF!</definedName>
    <definedName name="DuckettWk1">#REF!</definedName>
    <definedName name="DuckettWk10">#REF!</definedName>
    <definedName name="DuckettWk11">#REF!</definedName>
    <definedName name="DuckettWk12">#REF!</definedName>
    <definedName name="DuckettWk13">#REF!</definedName>
    <definedName name="DuckettWk14">#REF!</definedName>
    <definedName name="DuckettWk15">#REF!</definedName>
    <definedName name="DuckettWk16">#REF!</definedName>
    <definedName name="DuckettWk17">#REF!</definedName>
    <definedName name="DuckettWk2">#REF!</definedName>
    <definedName name="DuckettWk3">#REF!</definedName>
    <definedName name="DuckettWk4">#REF!</definedName>
    <definedName name="DuckettWk5">#REF!</definedName>
    <definedName name="DuckettWk6">#REF!</definedName>
    <definedName name="DuckettWk7">#REF!</definedName>
    <definedName name="DuckettWk8">#REF!</definedName>
    <definedName name="DuckettWk9">#REF!</definedName>
    <definedName name="Edwards_MIA">#REF!</definedName>
    <definedName name="EdwardsWk1">#REF!</definedName>
    <definedName name="EdwardsWk10">#REF!</definedName>
    <definedName name="EdwardsWk11">#REF!</definedName>
    <definedName name="EdwardsWk12">#REF!</definedName>
    <definedName name="EdwardsWk13">#REF!</definedName>
    <definedName name="EdwardsWk14">#REF!</definedName>
    <definedName name="EdwardsWk15">#REF!</definedName>
    <definedName name="EdwardsWk16">#REF!</definedName>
    <definedName name="EdwardsWk17">#REF!</definedName>
    <definedName name="EdwardsWk2">#REF!</definedName>
    <definedName name="EdwardsWk3">#REF!</definedName>
    <definedName name="EdwardsWk4">#REF!</definedName>
    <definedName name="EdwardsWk5">#REF!</definedName>
    <definedName name="EdwardsWk6">#REF!</definedName>
    <definedName name="EdwardsWk7">#REF!</definedName>
    <definedName name="EdwardsWk8">#REF!</definedName>
    <definedName name="EdwardsWk9">#REF!</definedName>
    <definedName name="Grossman_CHI">#REF!</definedName>
    <definedName name="GrossmanWk1">#REF!</definedName>
    <definedName name="GrossmanWk10">#REF!</definedName>
    <definedName name="GrossmanWk11">#REF!</definedName>
    <definedName name="GrossmanWk12">#REF!</definedName>
    <definedName name="GrossmanWk13">#REF!</definedName>
    <definedName name="GrossmanWk14">#REF!</definedName>
    <definedName name="GrossmanWk15">#REF!</definedName>
    <definedName name="GrossmanWk16">#REF!</definedName>
    <definedName name="GrossmanWk17">#REF!</definedName>
    <definedName name="GrossmanWk2">#REF!</definedName>
    <definedName name="GrossmanWk3">#REF!</definedName>
    <definedName name="GrossmanWk4">#REF!</definedName>
    <definedName name="GrossmanWk5">#REF!</definedName>
    <definedName name="GrossmanWk6">#REF!</definedName>
    <definedName name="GrossmanWk7">#REF!</definedName>
    <definedName name="GrossmanWk8">#REF!</definedName>
    <definedName name="GrossmanWk9">#REF!</definedName>
    <definedName name="Lockett_SEA">#REF!</definedName>
    <definedName name="McNabb_PHI">#REF!</definedName>
    <definedName name="McNabbWk1">#REF!</definedName>
    <definedName name="McNabbWk10">#REF!</definedName>
    <definedName name="McNabbWk11">#REF!</definedName>
    <definedName name="McNabbWk12">#REF!</definedName>
    <definedName name="McNabbWk13">#REF!</definedName>
    <definedName name="McNabbWk14">#REF!</definedName>
    <definedName name="McNabbWk15">#REF!</definedName>
    <definedName name="McNabbWk16">#REF!</definedName>
    <definedName name="McNabbWk17">#REF!</definedName>
    <definedName name="McNabbWk2">#REF!</definedName>
    <definedName name="McNabbWk3">#REF!</definedName>
    <definedName name="McNabbWk4">#REF!</definedName>
    <definedName name="McNabbWk5">#REF!</definedName>
    <definedName name="McNabbWk6">#REF!</definedName>
    <definedName name="McNabbWk7">#REF!</definedName>
    <definedName name="McNabbWk8">#REF!</definedName>
    <definedName name="McNabbWk9">#REF!</definedName>
    <definedName name="Myers_SEA">#REF!</definedName>
    <definedName name="OLE_LINK1" localSheetId="16">'wk16'!$R$39</definedName>
    <definedName name="Penny_SEA">#REF!</definedName>
    <definedName name="_xlnm.Print_Area" localSheetId="1">'wk1'!$A$1:$Q$76</definedName>
    <definedName name="_xlnm.Print_Area" localSheetId="10">'wk10'!$A$1:$Q$76</definedName>
    <definedName name="_xlnm.Print_Area" localSheetId="11">'wk11'!$A$1:$Q$76</definedName>
    <definedName name="_xlnm.Print_Area" localSheetId="12">'wk12'!$A$1:$Q$76</definedName>
    <definedName name="_xlnm.Print_Area" localSheetId="13">'wk13'!$A$1:$Q$76</definedName>
    <definedName name="_xlnm.Print_Area" localSheetId="14">'wk14'!$A$1:$Q$76</definedName>
    <definedName name="_xlnm.Print_Area" localSheetId="15">'wk15'!$A$1:$Q$76</definedName>
    <definedName name="_xlnm.Print_Area" localSheetId="16">'wk16'!$A$1:$Q$76</definedName>
    <definedName name="_xlnm.Print_Area" localSheetId="17">'wk17'!$A$1:$Q$76</definedName>
    <definedName name="_xlnm.Print_Area" localSheetId="18">'wk18'!$A$1:$Q$75</definedName>
    <definedName name="_xlnm.Print_Area" localSheetId="2">'wk2'!$A$1:$Q$76</definedName>
    <definedName name="_xlnm.Print_Area" localSheetId="3">'wk3'!$A$1:$Q$76</definedName>
    <definedName name="_xlnm.Print_Area" localSheetId="4">'wk4'!$A$1:$Q$76</definedName>
    <definedName name="_xlnm.Print_Area" localSheetId="5">'wk5'!$A$1:$Q$76</definedName>
    <definedName name="_xlnm.Print_Area" localSheetId="6">'wk6'!$A$1:$Q$76</definedName>
    <definedName name="_xlnm.Print_Area" localSheetId="7">'wk7'!$A$1:$Q$76</definedName>
    <definedName name="_xlnm.Print_Area" localSheetId="8">'wk8'!$A$1:$Q$76</definedName>
    <definedName name="_xlnm.Print_Area" localSheetId="9">'wk9'!$A$1:$Q$76</definedName>
    <definedName name="_xlnm.Print_Titles" localSheetId="19">'Roster Totals'!$1:$1</definedName>
    <definedName name="Smith_BAL">#REF!</definedName>
    <definedName name="Smith_BALWk1">#REF!</definedName>
    <definedName name="Smith_BALWk10">#REF!</definedName>
    <definedName name="Smith_BALWk11">#REF!</definedName>
    <definedName name="Smith_BALWk12">#REF!</definedName>
    <definedName name="Smith_BALWk13">#REF!</definedName>
    <definedName name="Smith_BALWk14">#REF!</definedName>
    <definedName name="Smith_BALWk15">#REF!</definedName>
    <definedName name="Smith_BALWk16">#REF!</definedName>
    <definedName name="Smith_BALWk17">#REF!</definedName>
    <definedName name="Smith_BALWk2">#REF!</definedName>
    <definedName name="Smith_BALWk3">#REF!</definedName>
    <definedName name="Smith_BALWk4">#REF!</definedName>
    <definedName name="Smith_BALWk5">#REF!</definedName>
    <definedName name="Smith_BALWk6">#REF!</definedName>
    <definedName name="Smith_BALWk7">#REF!</definedName>
    <definedName name="Smith_BALWk8">#REF!</definedName>
    <definedName name="Smith_BALWk9">#REF!</definedName>
    <definedName name="Williams_OAK">#REF!</definedName>
    <definedName name="Wilson_S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5" l="1"/>
  <c r="D60" i="25"/>
  <c r="D59" i="25"/>
  <c r="V100" i="21"/>
  <c r="V70" i="21"/>
  <c r="V56" i="21"/>
  <c r="V45" i="21"/>
  <c r="V34" i="21"/>
  <c r="V15" i="21"/>
  <c r="V11" i="21"/>
  <c r="V5" i="21"/>
  <c r="S305" i="21"/>
  <c r="S267" i="21"/>
  <c r="S248" i="21"/>
  <c r="S229" i="21"/>
  <c r="S210" i="21"/>
  <c r="S191" i="21"/>
  <c r="S172" i="21"/>
  <c r="S153" i="21"/>
  <c r="S134" i="21"/>
  <c r="S115" i="21"/>
  <c r="S96" i="21"/>
  <c r="S77" i="21"/>
  <c r="S58" i="21"/>
  <c r="S20" i="21"/>
  <c r="S39" i="21"/>
  <c r="P58" i="25"/>
  <c r="P47" i="25"/>
  <c r="D65" i="25" s="1"/>
  <c r="L47" i="25"/>
  <c r="D69" i="25" s="1"/>
  <c r="H47" i="25"/>
  <c r="P54" i="25" s="1"/>
  <c r="D47" i="25"/>
  <c r="J38" i="25"/>
  <c r="F38" i="25"/>
  <c r="P36" i="25"/>
  <c r="D68" i="25" s="1"/>
  <c r="L36" i="25"/>
  <c r="D67" i="25" s="1"/>
  <c r="H36" i="25"/>
  <c r="S6" i="1" s="1"/>
  <c r="D36" i="25"/>
  <c r="D70" i="25" s="1"/>
  <c r="P25" i="25"/>
  <c r="D71" i="25" s="1"/>
  <c r="L25" i="25"/>
  <c r="D62" i="25" s="1"/>
  <c r="H25" i="25"/>
  <c r="D63" i="25" s="1"/>
  <c r="D25" i="25"/>
  <c r="D57" i="25" s="1"/>
  <c r="N16" i="25"/>
  <c r="J16" i="25"/>
  <c r="B16" i="25"/>
  <c r="P14" i="25"/>
  <c r="D66" i="25" s="1"/>
  <c r="L14" i="25"/>
  <c r="L50" i="25" s="1"/>
  <c r="H14" i="25"/>
  <c r="D58" i="25" s="1"/>
  <c r="D14" i="25"/>
  <c r="N5" i="25"/>
  <c r="J5" i="25"/>
  <c r="F5" i="25"/>
  <c r="B5" i="25"/>
  <c r="B1" i="25"/>
  <c r="N75" i="11"/>
  <c r="U114" i="21"/>
  <c r="V114" i="21" s="1"/>
  <c r="U113" i="21"/>
  <c r="V113" i="21" s="1"/>
  <c r="U112" i="21"/>
  <c r="V112" i="21" s="1"/>
  <c r="U111" i="21"/>
  <c r="V111" i="21" s="1"/>
  <c r="U110" i="21"/>
  <c r="V110" i="21" s="1"/>
  <c r="U109" i="21"/>
  <c r="V109" i="21" s="1"/>
  <c r="U108" i="21"/>
  <c r="V108" i="21" s="1"/>
  <c r="U107" i="21"/>
  <c r="V107" i="21" s="1"/>
  <c r="U106" i="21"/>
  <c r="V106" i="21" s="1"/>
  <c r="U105" i="21"/>
  <c r="V105" i="21" s="1"/>
  <c r="U104" i="21"/>
  <c r="V104" i="21" s="1"/>
  <c r="U103" i="21"/>
  <c r="V103" i="21" s="1"/>
  <c r="U102" i="21"/>
  <c r="V102" i="21" s="1"/>
  <c r="U101" i="21"/>
  <c r="V101" i="21" s="1"/>
  <c r="U100" i="21"/>
  <c r="U99" i="21"/>
  <c r="V99" i="21" s="1"/>
  <c r="U19" i="21"/>
  <c r="V19" i="21" s="1"/>
  <c r="U18" i="21"/>
  <c r="V18" i="21" s="1"/>
  <c r="U17" i="21"/>
  <c r="V17" i="21" s="1"/>
  <c r="U16" i="21"/>
  <c r="V16" i="21" s="1"/>
  <c r="U15" i="21"/>
  <c r="U14" i="21"/>
  <c r="V14" i="21" s="1"/>
  <c r="U13" i="21"/>
  <c r="V13" i="21" s="1"/>
  <c r="U12" i="21"/>
  <c r="V12" i="21" s="1"/>
  <c r="U11" i="21"/>
  <c r="U10" i="21"/>
  <c r="V10" i="21" s="1"/>
  <c r="U9" i="21"/>
  <c r="V9" i="21" s="1"/>
  <c r="U8" i="21"/>
  <c r="V8" i="21" s="1"/>
  <c r="U7" i="21"/>
  <c r="V7" i="21" s="1"/>
  <c r="U6" i="21"/>
  <c r="V6" i="21" s="1"/>
  <c r="U5" i="21"/>
  <c r="U4" i="21"/>
  <c r="V4" i="21" s="1"/>
  <c r="U38" i="21"/>
  <c r="V38" i="21" s="1"/>
  <c r="U37" i="21"/>
  <c r="V37" i="21" s="1"/>
  <c r="U36" i="21"/>
  <c r="V36" i="21" s="1"/>
  <c r="U35" i="21"/>
  <c r="V35" i="21" s="1"/>
  <c r="U34" i="21"/>
  <c r="U33" i="21"/>
  <c r="V33" i="21" s="1"/>
  <c r="U32" i="21"/>
  <c r="V32" i="21" s="1"/>
  <c r="U31" i="21"/>
  <c r="V31" i="21" s="1"/>
  <c r="U30" i="21"/>
  <c r="V30" i="21" s="1"/>
  <c r="U29" i="21"/>
  <c r="V29" i="21" s="1"/>
  <c r="U28" i="21"/>
  <c r="V28" i="21" s="1"/>
  <c r="U27" i="21"/>
  <c r="V27" i="21" s="1"/>
  <c r="U26" i="21"/>
  <c r="V26" i="21" s="1"/>
  <c r="U25" i="21"/>
  <c r="V25" i="21" s="1"/>
  <c r="U24" i="21"/>
  <c r="V24" i="21" s="1"/>
  <c r="U23" i="21"/>
  <c r="V23" i="21" s="1"/>
  <c r="U57" i="21"/>
  <c r="V57" i="21" s="1"/>
  <c r="U56" i="21"/>
  <c r="U55" i="21"/>
  <c r="V55" i="21" s="1"/>
  <c r="U54" i="21"/>
  <c r="V54" i="21" s="1"/>
  <c r="U53" i="21"/>
  <c r="V53" i="21" s="1"/>
  <c r="U52" i="21"/>
  <c r="V52" i="21" s="1"/>
  <c r="U51" i="21"/>
  <c r="V51" i="21" s="1"/>
  <c r="U50" i="21"/>
  <c r="V50" i="21" s="1"/>
  <c r="U49" i="21"/>
  <c r="V49" i="21" s="1"/>
  <c r="U48" i="21"/>
  <c r="V48" i="21" s="1"/>
  <c r="U47" i="21"/>
  <c r="V47" i="21" s="1"/>
  <c r="U46" i="21"/>
  <c r="V46" i="21" s="1"/>
  <c r="U45" i="21"/>
  <c r="U44" i="21"/>
  <c r="V44" i="21" s="1"/>
  <c r="U43" i="21"/>
  <c r="V43" i="21" s="1"/>
  <c r="U42" i="21"/>
  <c r="V42" i="21" s="1"/>
  <c r="U76" i="21"/>
  <c r="V76" i="21" s="1"/>
  <c r="U75" i="21"/>
  <c r="V75" i="21" s="1"/>
  <c r="U74" i="21"/>
  <c r="V74" i="21" s="1"/>
  <c r="U73" i="21"/>
  <c r="V73" i="21" s="1"/>
  <c r="U72" i="21"/>
  <c r="V72" i="21" s="1"/>
  <c r="U71" i="21"/>
  <c r="V71" i="21" s="1"/>
  <c r="U70" i="21"/>
  <c r="U69" i="21"/>
  <c r="V69" i="21" s="1"/>
  <c r="U68" i="21"/>
  <c r="V68" i="21" s="1"/>
  <c r="U67" i="21"/>
  <c r="V67" i="21" s="1"/>
  <c r="U66" i="21"/>
  <c r="V66" i="21" s="1"/>
  <c r="U65" i="21"/>
  <c r="V65" i="21" s="1"/>
  <c r="U64" i="21"/>
  <c r="V64" i="21" s="1"/>
  <c r="U63" i="21"/>
  <c r="V63" i="21" s="1"/>
  <c r="U62" i="21"/>
  <c r="V62" i="21" s="1"/>
  <c r="U61" i="21"/>
  <c r="V61" i="21" s="1"/>
  <c r="U95" i="21"/>
  <c r="V95" i="21" s="1"/>
  <c r="U94" i="21"/>
  <c r="V94" i="21" s="1"/>
  <c r="U93" i="21"/>
  <c r="V93" i="21" s="1"/>
  <c r="U92" i="21"/>
  <c r="V92" i="21" s="1"/>
  <c r="U91" i="21"/>
  <c r="V91" i="21" s="1"/>
  <c r="U90" i="21"/>
  <c r="V90" i="21" s="1"/>
  <c r="U89" i="21"/>
  <c r="V89" i="21" s="1"/>
  <c r="U88" i="21"/>
  <c r="V88" i="21" s="1"/>
  <c r="U87" i="21"/>
  <c r="V87" i="21" s="1"/>
  <c r="U86" i="21"/>
  <c r="V86" i="21" s="1"/>
  <c r="U85" i="21"/>
  <c r="V85" i="21" s="1"/>
  <c r="U84" i="21"/>
  <c r="V84" i="21" s="1"/>
  <c r="U83" i="21"/>
  <c r="V83" i="21" s="1"/>
  <c r="U82" i="21"/>
  <c r="V82" i="21" s="1"/>
  <c r="U81" i="21"/>
  <c r="V81" i="21" s="1"/>
  <c r="U80" i="21"/>
  <c r="V80" i="21" s="1"/>
  <c r="P58" i="20"/>
  <c r="S11" i="1" l="1"/>
  <c r="S18" i="1"/>
  <c r="D72" i="25"/>
  <c r="S12" i="1"/>
  <c r="S4" i="1"/>
  <c r="S27" i="1"/>
  <c r="S14" i="1"/>
  <c r="D61" i="25"/>
  <c r="S28" i="1"/>
  <c r="S21" i="1"/>
  <c r="S20" i="1"/>
  <c r="D64" i="25"/>
  <c r="D51" i="25"/>
  <c r="S25" i="1"/>
  <c r="S7" i="1"/>
  <c r="H51" i="25"/>
  <c r="S5" i="1"/>
  <c r="S13" i="1"/>
  <c r="S26" i="1"/>
  <c r="S19" i="1"/>
  <c r="P51" i="25"/>
  <c r="P50" i="25"/>
  <c r="L51" i="25"/>
  <c r="D50" i="25"/>
  <c r="H50" i="25"/>
  <c r="P62" i="25"/>
  <c r="P53" i="25"/>
  <c r="L54" i="25"/>
  <c r="H53" i="25"/>
  <c r="H54" i="25"/>
  <c r="D53" i="25"/>
  <c r="L53" i="25"/>
  <c r="P60" i="25"/>
  <c r="P47" i="17"/>
  <c r="L47" i="17"/>
  <c r="H47" i="17"/>
  <c r="D47" i="17"/>
  <c r="H51" i="17" s="1"/>
  <c r="J38" i="17"/>
  <c r="F38" i="17"/>
  <c r="P36" i="17"/>
  <c r="L36" i="17"/>
  <c r="H36" i="17"/>
  <c r="D36" i="17"/>
  <c r="P25" i="17"/>
  <c r="L25" i="17"/>
  <c r="H25" i="17"/>
  <c r="D25" i="17"/>
  <c r="N16" i="17"/>
  <c r="J16" i="17"/>
  <c r="B16" i="17"/>
  <c r="P14" i="17"/>
  <c r="L14" i="17"/>
  <c r="H14" i="17"/>
  <c r="D14" i="17"/>
  <c r="N5" i="17"/>
  <c r="J5" i="17"/>
  <c r="F5" i="17"/>
  <c r="B5" i="17"/>
  <c r="P47" i="16"/>
  <c r="L47" i="16"/>
  <c r="H47" i="16"/>
  <c r="D47" i="16"/>
  <c r="J38" i="16"/>
  <c r="F38" i="16"/>
  <c r="P36" i="16"/>
  <c r="L36" i="16"/>
  <c r="H36" i="16"/>
  <c r="D36" i="16"/>
  <c r="P25" i="16"/>
  <c r="L25" i="16"/>
  <c r="H25" i="16"/>
  <c r="D25" i="16"/>
  <c r="N16" i="16"/>
  <c r="J16" i="16"/>
  <c r="B16" i="16"/>
  <c r="P14" i="16"/>
  <c r="L14" i="16"/>
  <c r="H14" i="16"/>
  <c r="D14" i="16"/>
  <c r="N5" i="16"/>
  <c r="J5" i="16"/>
  <c r="F5" i="16"/>
  <c r="B5" i="16"/>
  <c r="P47" i="14"/>
  <c r="L47" i="14"/>
  <c r="H47" i="14"/>
  <c r="D47" i="14"/>
  <c r="J38" i="14"/>
  <c r="F38" i="14"/>
  <c r="P36" i="14"/>
  <c r="L36" i="14"/>
  <c r="H36" i="14"/>
  <c r="D36" i="14"/>
  <c r="P25" i="14"/>
  <c r="L25" i="14"/>
  <c r="H25" i="14"/>
  <c r="D25" i="14"/>
  <c r="N16" i="14"/>
  <c r="J16" i="14"/>
  <c r="B16" i="14"/>
  <c r="P14" i="14"/>
  <c r="L14" i="14"/>
  <c r="H14" i="14"/>
  <c r="D14" i="14"/>
  <c r="N5" i="14"/>
  <c r="J5" i="14"/>
  <c r="F5" i="14"/>
  <c r="B5" i="14"/>
  <c r="P47" i="15"/>
  <c r="L47" i="15"/>
  <c r="H47" i="15"/>
  <c r="D47" i="15"/>
  <c r="P51" i="15" s="1"/>
  <c r="J38" i="15"/>
  <c r="F38" i="15"/>
  <c r="P36" i="15"/>
  <c r="L36" i="15"/>
  <c r="H36" i="15"/>
  <c r="D36" i="15"/>
  <c r="P25" i="15"/>
  <c r="L25" i="15"/>
  <c r="H25" i="15"/>
  <c r="D25" i="15"/>
  <c r="N16" i="15"/>
  <c r="J16" i="15"/>
  <c r="B16" i="15"/>
  <c r="P14" i="15"/>
  <c r="L14" i="15"/>
  <c r="H14" i="15"/>
  <c r="D14" i="15"/>
  <c r="N5" i="15"/>
  <c r="J5" i="15"/>
  <c r="F5" i="15"/>
  <c r="B5" i="15"/>
  <c r="P47" i="6"/>
  <c r="L47" i="6"/>
  <c r="H47" i="6"/>
  <c r="D47" i="6"/>
  <c r="J38" i="6"/>
  <c r="F38" i="6"/>
  <c r="P36" i="6"/>
  <c r="L36" i="6"/>
  <c r="H36" i="6"/>
  <c r="D36" i="6"/>
  <c r="P25" i="6"/>
  <c r="L25" i="6"/>
  <c r="H25" i="6"/>
  <c r="D25" i="6"/>
  <c r="N16" i="6"/>
  <c r="J16" i="6"/>
  <c r="B16" i="6"/>
  <c r="P14" i="6"/>
  <c r="L14" i="6"/>
  <c r="H14" i="6"/>
  <c r="D14" i="6"/>
  <c r="N5" i="6"/>
  <c r="J5" i="6"/>
  <c r="F5" i="6"/>
  <c r="B5" i="6"/>
  <c r="P47" i="11"/>
  <c r="L47" i="11"/>
  <c r="H47" i="11"/>
  <c r="D47" i="11"/>
  <c r="D54" i="11" s="1"/>
  <c r="J38" i="11"/>
  <c r="F38" i="11"/>
  <c r="P36" i="11"/>
  <c r="L36" i="11"/>
  <c r="H36" i="11"/>
  <c r="D36" i="11"/>
  <c r="P25" i="11"/>
  <c r="L25" i="11"/>
  <c r="H25" i="11"/>
  <c r="D25" i="11"/>
  <c r="N16" i="11"/>
  <c r="J16" i="11"/>
  <c r="B16" i="11"/>
  <c r="P14" i="11"/>
  <c r="L14" i="11"/>
  <c r="H14" i="11"/>
  <c r="D14" i="11"/>
  <c r="N5" i="11"/>
  <c r="J5" i="11"/>
  <c r="F5" i="11"/>
  <c r="B5" i="11"/>
  <c r="P47" i="10"/>
  <c r="L47" i="10"/>
  <c r="H47" i="10"/>
  <c r="D47" i="10"/>
  <c r="P53" i="10" s="1"/>
  <c r="J38" i="10"/>
  <c r="F38" i="10"/>
  <c r="P36" i="10"/>
  <c r="L36" i="10"/>
  <c r="H36" i="10"/>
  <c r="D36" i="10"/>
  <c r="P25" i="10"/>
  <c r="L25" i="10"/>
  <c r="H25" i="10"/>
  <c r="D25" i="10"/>
  <c r="N16" i="10"/>
  <c r="J16" i="10"/>
  <c r="B16" i="10"/>
  <c r="P14" i="10"/>
  <c r="L14" i="10"/>
  <c r="H14" i="10"/>
  <c r="D14" i="10"/>
  <c r="N5" i="10"/>
  <c r="J5" i="10"/>
  <c r="F5" i="10"/>
  <c r="B5" i="10"/>
  <c r="P47" i="5"/>
  <c r="L47" i="5"/>
  <c r="H47" i="5"/>
  <c r="D47" i="5"/>
  <c r="J38" i="5"/>
  <c r="F38" i="5"/>
  <c r="P36" i="5"/>
  <c r="L36" i="5"/>
  <c r="H36" i="5"/>
  <c r="D36" i="5"/>
  <c r="P25" i="5"/>
  <c r="L25" i="5"/>
  <c r="H25" i="5"/>
  <c r="D25" i="5"/>
  <c r="N16" i="5"/>
  <c r="J16" i="5"/>
  <c r="B16" i="5"/>
  <c r="P14" i="5"/>
  <c r="L14" i="5"/>
  <c r="H14" i="5"/>
  <c r="D14" i="5"/>
  <c r="N5" i="5"/>
  <c r="J5" i="5"/>
  <c r="F5" i="5"/>
  <c r="B5" i="5"/>
  <c r="P47" i="9"/>
  <c r="L47" i="9"/>
  <c r="L53" i="9" s="1"/>
  <c r="H47" i="9"/>
  <c r="D47" i="9"/>
  <c r="J38" i="9"/>
  <c r="F38" i="9"/>
  <c r="P36" i="9"/>
  <c r="L36" i="9"/>
  <c r="H36" i="9"/>
  <c r="D36" i="9"/>
  <c r="P25" i="9"/>
  <c r="L25" i="9"/>
  <c r="L54" i="9" s="1"/>
  <c r="H25" i="9"/>
  <c r="D25" i="9"/>
  <c r="N16" i="9"/>
  <c r="J16" i="9"/>
  <c r="B16" i="9"/>
  <c r="P14" i="9"/>
  <c r="L14" i="9"/>
  <c r="H14" i="9"/>
  <c r="P54" i="9" s="1"/>
  <c r="D14" i="9"/>
  <c r="N5" i="9"/>
  <c r="J5" i="9"/>
  <c r="F5" i="9"/>
  <c r="B5" i="9"/>
  <c r="P47" i="20"/>
  <c r="L47" i="20"/>
  <c r="H47" i="20"/>
  <c r="D47" i="20"/>
  <c r="P53" i="20" s="1"/>
  <c r="J38" i="20"/>
  <c r="F38" i="20"/>
  <c r="P36" i="20"/>
  <c r="L36" i="20"/>
  <c r="H36" i="20"/>
  <c r="D36" i="20"/>
  <c r="P25" i="20"/>
  <c r="D63" i="20" s="1"/>
  <c r="L25" i="20"/>
  <c r="H25" i="20"/>
  <c r="D25" i="20"/>
  <c r="N16" i="20"/>
  <c r="J16" i="20"/>
  <c r="B16" i="20"/>
  <c r="P14" i="20"/>
  <c r="L14" i="20"/>
  <c r="H14" i="20"/>
  <c r="D14" i="20"/>
  <c r="N5" i="20"/>
  <c r="J5" i="20"/>
  <c r="F5" i="20"/>
  <c r="B5" i="20"/>
  <c r="P47" i="13"/>
  <c r="L47" i="13"/>
  <c r="H47" i="13"/>
  <c r="D47" i="13"/>
  <c r="L53" i="13" s="1"/>
  <c r="J38" i="13"/>
  <c r="F38" i="13"/>
  <c r="P36" i="13"/>
  <c r="L36" i="13"/>
  <c r="H36" i="13"/>
  <c r="D36" i="13"/>
  <c r="P25" i="13"/>
  <c r="L25" i="13"/>
  <c r="H25" i="13"/>
  <c r="D25" i="13"/>
  <c r="N16" i="13"/>
  <c r="J16" i="13"/>
  <c r="B16" i="13"/>
  <c r="P14" i="13"/>
  <c r="L14" i="13"/>
  <c r="H14" i="13"/>
  <c r="D14" i="13"/>
  <c r="N5" i="13"/>
  <c r="J5" i="13"/>
  <c r="F5" i="13"/>
  <c r="B5" i="13"/>
  <c r="P47" i="8"/>
  <c r="L47" i="8"/>
  <c r="H47" i="8"/>
  <c r="D47" i="8"/>
  <c r="P51" i="8" s="1"/>
  <c r="J38" i="8"/>
  <c r="F38" i="8"/>
  <c r="P36" i="8"/>
  <c r="L36" i="8"/>
  <c r="H36" i="8"/>
  <c r="D36" i="8"/>
  <c r="P25" i="8"/>
  <c r="L25" i="8"/>
  <c r="H25" i="8"/>
  <c r="D25" i="8"/>
  <c r="N16" i="8"/>
  <c r="J16" i="8"/>
  <c r="B16" i="8"/>
  <c r="P14" i="8"/>
  <c r="L14" i="8"/>
  <c r="H14" i="8"/>
  <c r="D14" i="8"/>
  <c r="N5" i="8"/>
  <c r="J5" i="8"/>
  <c r="F5" i="8"/>
  <c r="B5" i="8"/>
  <c r="P47" i="2"/>
  <c r="L47" i="2"/>
  <c r="H47" i="2"/>
  <c r="D47" i="2"/>
  <c r="H54" i="2" s="1"/>
  <c r="J38" i="2"/>
  <c r="F38" i="2"/>
  <c r="P36" i="2"/>
  <c r="L36" i="2"/>
  <c r="H36" i="2"/>
  <c r="D36" i="2"/>
  <c r="P25" i="2"/>
  <c r="L25" i="2"/>
  <c r="H25" i="2"/>
  <c r="D25" i="2"/>
  <c r="N16" i="2"/>
  <c r="J16" i="2"/>
  <c r="B16" i="2"/>
  <c r="P14" i="2"/>
  <c r="L14" i="2"/>
  <c r="H14" i="2"/>
  <c r="D14" i="2"/>
  <c r="N5" i="2"/>
  <c r="J5" i="2"/>
  <c r="F5" i="2"/>
  <c r="B5" i="2"/>
  <c r="P47" i="12"/>
  <c r="L47" i="12"/>
  <c r="H47" i="12"/>
  <c r="D47" i="12"/>
  <c r="D53" i="12" s="1"/>
  <c r="J38" i="12"/>
  <c r="F38" i="12"/>
  <c r="P36" i="12"/>
  <c r="L36" i="12"/>
  <c r="H36" i="12"/>
  <c r="D36" i="12"/>
  <c r="P25" i="12"/>
  <c r="L25" i="12"/>
  <c r="H25" i="12"/>
  <c r="D25" i="12"/>
  <c r="N16" i="12"/>
  <c r="J16" i="12"/>
  <c r="B16" i="12"/>
  <c r="P14" i="12"/>
  <c r="L14" i="12"/>
  <c r="H14" i="12"/>
  <c r="D14" i="12"/>
  <c r="N5" i="12"/>
  <c r="J5" i="12"/>
  <c r="F5" i="12"/>
  <c r="B5" i="12"/>
  <c r="P47" i="18"/>
  <c r="R27" i="1" s="1"/>
  <c r="L47" i="18"/>
  <c r="R14" i="1" s="1"/>
  <c r="H47" i="18"/>
  <c r="R28" i="1" s="1"/>
  <c r="D47" i="18"/>
  <c r="R21" i="1" s="1"/>
  <c r="J38" i="18"/>
  <c r="F38" i="18"/>
  <c r="P36" i="18"/>
  <c r="R7" i="1" s="1"/>
  <c r="L36" i="18"/>
  <c r="R25" i="1" s="1"/>
  <c r="H36" i="18"/>
  <c r="R6" i="1" s="1"/>
  <c r="D36" i="18"/>
  <c r="R20" i="1" s="1"/>
  <c r="P25" i="18"/>
  <c r="R5" i="1" s="1"/>
  <c r="L25" i="18"/>
  <c r="R13" i="1" s="1"/>
  <c r="H25" i="18"/>
  <c r="R26" i="1" s="1"/>
  <c r="D25" i="18"/>
  <c r="R19" i="1" s="1"/>
  <c r="N16" i="18"/>
  <c r="J16" i="18"/>
  <c r="B16" i="18"/>
  <c r="P14" i="18"/>
  <c r="R4" i="1" s="1"/>
  <c r="L14" i="18"/>
  <c r="R12" i="1" s="1"/>
  <c r="H14" i="18"/>
  <c r="R11" i="1" s="1"/>
  <c r="D14" i="18"/>
  <c r="R18" i="1" s="1"/>
  <c r="N5" i="18"/>
  <c r="J5" i="18"/>
  <c r="F5" i="18"/>
  <c r="B5" i="18"/>
  <c r="P47" i="7"/>
  <c r="L47" i="7"/>
  <c r="H47" i="7"/>
  <c r="D47" i="7"/>
  <c r="D54" i="7" s="1"/>
  <c r="J38" i="7"/>
  <c r="F38" i="7"/>
  <c r="P36" i="7"/>
  <c r="L36" i="7"/>
  <c r="H36" i="7"/>
  <c r="D36" i="7"/>
  <c r="P25" i="7"/>
  <c r="L25" i="7"/>
  <c r="H25" i="7"/>
  <c r="P54" i="7" s="1"/>
  <c r="D25" i="7"/>
  <c r="N16" i="7"/>
  <c r="J16" i="7"/>
  <c r="B16" i="7"/>
  <c r="P14" i="7"/>
  <c r="L14" i="7"/>
  <c r="H14" i="7"/>
  <c r="D14" i="7"/>
  <c r="N5" i="7"/>
  <c r="J5" i="7"/>
  <c r="F5" i="7"/>
  <c r="B5" i="7"/>
  <c r="D54" i="16"/>
  <c r="H51" i="14"/>
  <c r="H53" i="6"/>
  <c r="D53" i="5"/>
  <c r="D51" i="9"/>
  <c r="H54" i="18" l="1"/>
  <c r="R22" i="1"/>
  <c r="R29" i="1"/>
  <c r="R15" i="1"/>
  <c r="R8" i="1"/>
  <c r="D60" i="10"/>
  <c r="N75" i="13"/>
  <c r="R31" i="1" l="1"/>
  <c r="D53" i="13"/>
  <c r="L51" i="13"/>
  <c r="L50" i="13"/>
  <c r="D54" i="13"/>
  <c r="B53" i="1" l="1"/>
  <c r="C53" i="1"/>
  <c r="O20" i="21"/>
  <c r="L14" i="3" l="1"/>
  <c r="H51" i="3" s="1"/>
  <c r="H14" i="3"/>
  <c r="L50" i="3" s="1"/>
  <c r="J5" i="3"/>
  <c r="F5" i="3"/>
  <c r="L50" i="7"/>
  <c r="L47" i="3"/>
  <c r="D51" i="3" s="1"/>
  <c r="H47" i="3"/>
  <c r="B28" i="1" s="1"/>
  <c r="D47" i="3"/>
  <c r="P47" i="3"/>
  <c r="B27" i="1" s="1"/>
  <c r="P36" i="3"/>
  <c r="D50" i="3" s="1"/>
  <c r="L36" i="3"/>
  <c r="D71" i="3" s="1"/>
  <c r="H36" i="3"/>
  <c r="D61" i="3" s="1"/>
  <c r="D36" i="3"/>
  <c r="H50" i="3" s="1"/>
  <c r="D25" i="3"/>
  <c r="L51" i="3" s="1"/>
  <c r="H25" i="3"/>
  <c r="P54" i="3" s="1"/>
  <c r="L25" i="3"/>
  <c r="B13" i="1" s="1"/>
  <c r="P25" i="3"/>
  <c r="P14" i="3"/>
  <c r="D53" i="3" s="1"/>
  <c r="D14" i="3"/>
  <c r="H53" i="3" s="1"/>
  <c r="F38" i="3"/>
  <c r="J38" i="3"/>
  <c r="U304" i="21"/>
  <c r="V304" i="21" s="1"/>
  <c r="U303" i="21"/>
  <c r="V303" i="21" s="1"/>
  <c r="U302" i="21"/>
  <c r="V302" i="21" s="1"/>
  <c r="U301" i="21"/>
  <c r="V301" i="21" s="1"/>
  <c r="U300" i="21"/>
  <c r="V300" i="21" s="1"/>
  <c r="U299" i="21"/>
  <c r="V299" i="21" s="1"/>
  <c r="U298" i="21"/>
  <c r="V298" i="21" s="1"/>
  <c r="U297" i="21"/>
  <c r="V297" i="21" s="1"/>
  <c r="U296" i="21"/>
  <c r="V296" i="21" s="1"/>
  <c r="U295" i="21"/>
  <c r="V295" i="21" s="1"/>
  <c r="U294" i="21"/>
  <c r="V294" i="21" s="1"/>
  <c r="U293" i="21"/>
  <c r="V293" i="21" s="1"/>
  <c r="U292" i="21"/>
  <c r="V292" i="21" s="1"/>
  <c r="U291" i="21"/>
  <c r="V291" i="21" s="1"/>
  <c r="U290" i="21"/>
  <c r="V290" i="21" s="1"/>
  <c r="U289" i="21"/>
  <c r="V289" i="21" s="1"/>
  <c r="U285" i="21"/>
  <c r="V285" i="21" s="1"/>
  <c r="U284" i="21"/>
  <c r="V284" i="21" s="1"/>
  <c r="U283" i="21"/>
  <c r="V283" i="21" s="1"/>
  <c r="U282" i="21"/>
  <c r="V282" i="21" s="1"/>
  <c r="U281" i="21"/>
  <c r="V281" i="21" s="1"/>
  <c r="U280" i="21"/>
  <c r="V280" i="21" s="1"/>
  <c r="U279" i="21"/>
  <c r="V279" i="21" s="1"/>
  <c r="U278" i="21"/>
  <c r="V278" i="21" s="1"/>
  <c r="U277" i="21"/>
  <c r="V277" i="21" s="1"/>
  <c r="U276" i="21"/>
  <c r="V276" i="21" s="1"/>
  <c r="U275" i="21"/>
  <c r="V275" i="21" s="1"/>
  <c r="U274" i="21"/>
  <c r="V274" i="21" s="1"/>
  <c r="U273" i="21"/>
  <c r="V273" i="21" s="1"/>
  <c r="U272" i="21"/>
  <c r="V272" i="21" s="1"/>
  <c r="U271" i="21"/>
  <c r="V271" i="21" s="1"/>
  <c r="U270" i="21"/>
  <c r="V270" i="21" s="1"/>
  <c r="U266" i="21"/>
  <c r="V266" i="21" s="1"/>
  <c r="U265" i="21"/>
  <c r="V265" i="21" s="1"/>
  <c r="U264" i="21"/>
  <c r="V264" i="21" s="1"/>
  <c r="U263" i="21"/>
  <c r="V263" i="21" s="1"/>
  <c r="U262" i="21"/>
  <c r="V262" i="21" s="1"/>
  <c r="U261" i="21"/>
  <c r="V261" i="21" s="1"/>
  <c r="U260" i="21"/>
  <c r="V260" i="21" s="1"/>
  <c r="U259" i="21"/>
  <c r="V259" i="21" s="1"/>
  <c r="U258" i="21"/>
  <c r="V258" i="21" s="1"/>
  <c r="U257" i="21"/>
  <c r="V257" i="21" s="1"/>
  <c r="U256" i="21"/>
  <c r="V256" i="21" s="1"/>
  <c r="U255" i="21"/>
  <c r="V255" i="21" s="1"/>
  <c r="U254" i="21"/>
  <c r="V254" i="21" s="1"/>
  <c r="U253" i="21"/>
  <c r="V253" i="21" s="1"/>
  <c r="U252" i="21"/>
  <c r="V252" i="21" s="1"/>
  <c r="U251" i="21"/>
  <c r="V251" i="21" s="1"/>
  <c r="U247" i="21"/>
  <c r="V247" i="21" s="1"/>
  <c r="U246" i="21"/>
  <c r="V246" i="21" s="1"/>
  <c r="U245" i="21"/>
  <c r="V245" i="21" s="1"/>
  <c r="U244" i="21"/>
  <c r="V244" i="21" s="1"/>
  <c r="U243" i="21"/>
  <c r="V243" i="21" s="1"/>
  <c r="U242" i="21"/>
  <c r="V242" i="21" s="1"/>
  <c r="U241" i="21"/>
  <c r="V241" i="21" s="1"/>
  <c r="U240" i="21"/>
  <c r="V240" i="21" s="1"/>
  <c r="U239" i="21"/>
  <c r="V239" i="21" s="1"/>
  <c r="U238" i="21"/>
  <c r="V238" i="21" s="1"/>
  <c r="U237" i="21"/>
  <c r="V237" i="21" s="1"/>
  <c r="U236" i="21"/>
  <c r="V236" i="21" s="1"/>
  <c r="U235" i="21"/>
  <c r="V235" i="21" s="1"/>
  <c r="U234" i="21"/>
  <c r="V234" i="21" s="1"/>
  <c r="U233" i="21"/>
  <c r="V233" i="21" s="1"/>
  <c r="U232" i="21"/>
  <c r="V232" i="21" s="1"/>
  <c r="U228" i="21"/>
  <c r="V228" i="21" s="1"/>
  <c r="U227" i="21"/>
  <c r="V227" i="21" s="1"/>
  <c r="U226" i="21"/>
  <c r="V226" i="21" s="1"/>
  <c r="U225" i="21"/>
  <c r="V225" i="21" s="1"/>
  <c r="U224" i="21"/>
  <c r="V224" i="21" s="1"/>
  <c r="U223" i="21"/>
  <c r="V223" i="21" s="1"/>
  <c r="U222" i="21"/>
  <c r="V222" i="21" s="1"/>
  <c r="U221" i="21"/>
  <c r="V221" i="21" s="1"/>
  <c r="U220" i="21"/>
  <c r="V220" i="21" s="1"/>
  <c r="U219" i="21"/>
  <c r="V219" i="21" s="1"/>
  <c r="U218" i="21"/>
  <c r="V218" i="21" s="1"/>
  <c r="U217" i="21"/>
  <c r="V217" i="21" s="1"/>
  <c r="U216" i="21"/>
  <c r="V216" i="21" s="1"/>
  <c r="U215" i="21"/>
  <c r="V215" i="21" s="1"/>
  <c r="U214" i="21"/>
  <c r="V214" i="21" s="1"/>
  <c r="U213" i="21"/>
  <c r="V213" i="21" s="1"/>
  <c r="U209" i="21"/>
  <c r="V209" i="21" s="1"/>
  <c r="U208" i="21"/>
  <c r="V208" i="21" s="1"/>
  <c r="U207" i="21"/>
  <c r="V207" i="21" s="1"/>
  <c r="U206" i="21"/>
  <c r="V206" i="21" s="1"/>
  <c r="U205" i="21"/>
  <c r="V205" i="21" s="1"/>
  <c r="U204" i="21"/>
  <c r="V204" i="21" s="1"/>
  <c r="U203" i="21"/>
  <c r="V203" i="21" s="1"/>
  <c r="U202" i="21"/>
  <c r="V202" i="21" s="1"/>
  <c r="U201" i="21"/>
  <c r="V201" i="21" s="1"/>
  <c r="U200" i="21"/>
  <c r="V200" i="21" s="1"/>
  <c r="U199" i="21"/>
  <c r="V199" i="21" s="1"/>
  <c r="U198" i="21"/>
  <c r="V198" i="21" s="1"/>
  <c r="U197" i="21"/>
  <c r="V197" i="21" s="1"/>
  <c r="U196" i="21"/>
  <c r="V196" i="21" s="1"/>
  <c r="U195" i="21"/>
  <c r="V195" i="21" s="1"/>
  <c r="U194" i="21"/>
  <c r="V194" i="21" s="1"/>
  <c r="U190" i="21"/>
  <c r="V190" i="21" s="1"/>
  <c r="U189" i="21"/>
  <c r="V189" i="21" s="1"/>
  <c r="U188" i="21"/>
  <c r="V188" i="21" s="1"/>
  <c r="U187" i="21"/>
  <c r="V187" i="21" s="1"/>
  <c r="U186" i="21"/>
  <c r="V186" i="21" s="1"/>
  <c r="U185" i="21"/>
  <c r="V185" i="21" s="1"/>
  <c r="U184" i="21"/>
  <c r="V184" i="21" s="1"/>
  <c r="U183" i="21"/>
  <c r="V183" i="21" s="1"/>
  <c r="U182" i="21"/>
  <c r="V182" i="21" s="1"/>
  <c r="U181" i="21"/>
  <c r="V181" i="21" s="1"/>
  <c r="U180" i="21"/>
  <c r="V180" i="21" s="1"/>
  <c r="U179" i="21"/>
  <c r="V179" i="21" s="1"/>
  <c r="U178" i="21"/>
  <c r="V178" i="21" s="1"/>
  <c r="U177" i="21"/>
  <c r="V177" i="21" s="1"/>
  <c r="U176" i="21"/>
  <c r="V176" i="21" s="1"/>
  <c r="U175" i="21"/>
  <c r="V175" i="21" s="1"/>
  <c r="U171" i="21"/>
  <c r="V171" i="21" s="1"/>
  <c r="U170" i="21"/>
  <c r="V170" i="21" s="1"/>
  <c r="U169" i="21"/>
  <c r="V169" i="21" s="1"/>
  <c r="U168" i="21"/>
  <c r="V168" i="21" s="1"/>
  <c r="U167" i="21"/>
  <c r="V167" i="21" s="1"/>
  <c r="U166" i="21"/>
  <c r="V166" i="21" s="1"/>
  <c r="U165" i="21"/>
  <c r="V165" i="21" s="1"/>
  <c r="U164" i="21"/>
  <c r="V164" i="21" s="1"/>
  <c r="U163" i="21"/>
  <c r="V163" i="21" s="1"/>
  <c r="U162" i="21"/>
  <c r="V162" i="21" s="1"/>
  <c r="U161" i="21"/>
  <c r="V161" i="21" s="1"/>
  <c r="U160" i="21"/>
  <c r="V160" i="21" s="1"/>
  <c r="U159" i="21"/>
  <c r="V159" i="21" s="1"/>
  <c r="U158" i="21"/>
  <c r="V158" i="21" s="1"/>
  <c r="U157" i="21"/>
  <c r="V157" i="21" s="1"/>
  <c r="U156" i="21"/>
  <c r="V156" i="21" s="1"/>
  <c r="U152" i="21"/>
  <c r="V152" i="21" s="1"/>
  <c r="U151" i="21"/>
  <c r="V151" i="21" s="1"/>
  <c r="U150" i="21"/>
  <c r="V150" i="21" s="1"/>
  <c r="U149" i="21"/>
  <c r="V149" i="21" s="1"/>
  <c r="U148" i="21"/>
  <c r="V148" i="21" s="1"/>
  <c r="U147" i="21"/>
  <c r="V147" i="21" s="1"/>
  <c r="U146" i="21"/>
  <c r="V146" i="21" s="1"/>
  <c r="U145" i="21"/>
  <c r="V145" i="21" s="1"/>
  <c r="U144" i="21"/>
  <c r="V144" i="21" s="1"/>
  <c r="U143" i="21"/>
  <c r="V143" i="21" s="1"/>
  <c r="U142" i="21"/>
  <c r="V142" i="21" s="1"/>
  <c r="U141" i="21"/>
  <c r="V141" i="21" s="1"/>
  <c r="U140" i="21"/>
  <c r="V140" i="21" s="1"/>
  <c r="U139" i="21"/>
  <c r="V139" i="21" s="1"/>
  <c r="U138" i="21"/>
  <c r="V138" i="21" s="1"/>
  <c r="U137" i="21"/>
  <c r="V137" i="21" s="1"/>
  <c r="U133" i="21"/>
  <c r="V133" i="21" s="1"/>
  <c r="U132" i="21"/>
  <c r="V132" i="21" s="1"/>
  <c r="U131" i="21"/>
  <c r="V131" i="21" s="1"/>
  <c r="U130" i="21"/>
  <c r="V130" i="21" s="1"/>
  <c r="U129" i="21"/>
  <c r="V129" i="21" s="1"/>
  <c r="U128" i="21"/>
  <c r="V128" i="21" s="1"/>
  <c r="U127" i="21"/>
  <c r="V127" i="21" s="1"/>
  <c r="U126" i="21"/>
  <c r="V126" i="21" s="1"/>
  <c r="U125" i="21"/>
  <c r="V125" i="21" s="1"/>
  <c r="U124" i="21"/>
  <c r="V124" i="21" s="1"/>
  <c r="U123" i="21"/>
  <c r="V123" i="21" s="1"/>
  <c r="U122" i="21"/>
  <c r="V122" i="21" s="1"/>
  <c r="U121" i="21"/>
  <c r="V121" i="21" s="1"/>
  <c r="U120" i="21"/>
  <c r="V120" i="21" s="1"/>
  <c r="U119" i="21"/>
  <c r="V119" i="21" s="1"/>
  <c r="U118" i="21"/>
  <c r="V118" i="21" s="1"/>
  <c r="D50" i="18"/>
  <c r="P54" i="18"/>
  <c r="P53" i="18"/>
  <c r="D54" i="18"/>
  <c r="L50" i="18"/>
  <c r="D51" i="18"/>
  <c r="P50" i="18"/>
  <c r="H51" i="18"/>
  <c r="H53" i="18"/>
  <c r="L54" i="18"/>
  <c r="L53" i="18"/>
  <c r="D53" i="18"/>
  <c r="L51" i="18"/>
  <c r="P51" i="18"/>
  <c r="H50" i="18"/>
  <c r="D50" i="17"/>
  <c r="P50" i="17"/>
  <c r="L53" i="17"/>
  <c r="H54" i="17"/>
  <c r="L51" i="17"/>
  <c r="D54" i="17"/>
  <c r="L50" i="17"/>
  <c r="D51" i="17"/>
  <c r="H53" i="17"/>
  <c r="L54" i="17"/>
  <c r="P51" i="17"/>
  <c r="H50" i="17"/>
  <c r="P54" i="17"/>
  <c r="P53" i="17"/>
  <c r="D53" i="17"/>
  <c r="D53" i="16"/>
  <c r="P53" i="16"/>
  <c r="P50" i="16"/>
  <c r="L51" i="16"/>
  <c r="L53" i="16"/>
  <c r="L51" i="14"/>
  <c r="L53" i="14"/>
  <c r="L54" i="14"/>
  <c r="H53" i="14"/>
  <c r="L50" i="14"/>
  <c r="H50" i="14"/>
  <c r="H54" i="14"/>
  <c r="H51" i="15"/>
  <c r="P54" i="15"/>
  <c r="H54" i="15"/>
  <c r="P53" i="15"/>
  <c r="D54" i="15"/>
  <c r="D51" i="15"/>
  <c r="H53" i="15"/>
  <c r="P51" i="6"/>
  <c r="M21" i="1"/>
  <c r="H51" i="6"/>
  <c r="H50" i="6"/>
  <c r="L53" i="6"/>
  <c r="L54" i="11"/>
  <c r="H50" i="11"/>
  <c r="P54" i="11"/>
  <c r="L50" i="11"/>
  <c r="L53" i="11"/>
  <c r="H51" i="11"/>
  <c r="H51" i="10"/>
  <c r="K21" i="1"/>
  <c r="D54" i="10"/>
  <c r="H54" i="10"/>
  <c r="L54" i="10"/>
  <c r="D53" i="10"/>
  <c r="D71" i="5"/>
  <c r="P50" i="5"/>
  <c r="D54" i="5"/>
  <c r="D51" i="5"/>
  <c r="D61" i="9"/>
  <c r="P51" i="9"/>
  <c r="H53" i="9"/>
  <c r="P51" i="20"/>
  <c r="H54" i="20"/>
  <c r="L54" i="20"/>
  <c r="H50" i="20"/>
  <c r="H54" i="13"/>
  <c r="D50" i="13"/>
  <c r="P53" i="13"/>
  <c r="H51" i="13"/>
  <c r="D69" i="13"/>
  <c r="G12" i="1"/>
  <c r="G11" i="1"/>
  <c r="F21" i="1"/>
  <c r="L54" i="8"/>
  <c r="D53" i="8"/>
  <c r="D51" i="8"/>
  <c r="P51" i="2"/>
  <c r="D66" i="2"/>
  <c r="P53" i="2"/>
  <c r="H53" i="12"/>
  <c r="D21" i="1"/>
  <c r="L50" i="12"/>
  <c r="P51" i="12"/>
  <c r="L51" i="7"/>
  <c r="D50" i="7"/>
  <c r="D51" i="7"/>
  <c r="L54" i="7"/>
  <c r="P50" i="7"/>
  <c r="H53" i="7"/>
  <c r="L53" i="7"/>
  <c r="H50" i="7"/>
  <c r="H54" i="7"/>
  <c r="P51" i="7"/>
  <c r="J75" i="3"/>
  <c r="J75" i="7" s="1"/>
  <c r="J75" i="12" s="1"/>
  <c r="J75" i="2" s="1"/>
  <c r="J75" i="8" s="1"/>
  <c r="J75" i="13" s="1"/>
  <c r="J75" i="20" s="1"/>
  <c r="J75" i="9" s="1"/>
  <c r="J75" i="5" s="1"/>
  <c r="J75" i="10" s="1"/>
  <c r="J75" i="11" s="1"/>
  <c r="J75" i="6" s="1"/>
  <c r="J75" i="15" s="1"/>
  <c r="J75" i="14" s="1"/>
  <c r="J75" i="16" s="1"/>
  <c r="J75" i="17" s="1"/>
  <c r="J74" i="3"/>
  <c r="J74" i="7" s="1"/>
  <c r="J74" i="12" s="1"/>
  <c r="J74" i="2" s="1"/>
  <c r="J74" i="8" s="1"/>
  <c r="J74" i="13" s="1"/>
  <c r="J74" i="20" s="1"/>
  <c r="J74" i="9" s="1"/>
  <c r="J74" i="5" s="1"/>
  <c r="J74" i="10" s="1"/>
  <c r="J74" i="11" s="1"/>
  <c r="J74" i="6" s="1"/>
  <c r="J74" i="15" s="1"/>
  <c r="J74" i="14" s="1"/>
  <c r="J74" i="16" s="1"/>
  <c r="J74" i="17" s="1"/>
  <c r="P58" i="14"/>
  <c r="P58" i="15"/>
  <c r="P58" i="6"/>
  <c r="P58" i="11"/>
  <c r="P58" i="10"/>
  <c r="P58" i="5"/>
  <c r="P58" i="9"/>
  <c r="P58" i="13"/>
  <c r="P58" i="8"/>
  <c r="P58" i="2"/>
  <c r="P58" i="12"/>
  <c r="P58" i="7"/>
  <c r="B1" i="18"/>
  <c r="P58" i="18"/>
  <c r="B1" i="17"/>
  <c r="P58" i="17"/>
  <c r="N75" i="17"/>
  <c r="B1" i="16"/>
  <c r="P58" i="16"/>
  <c r="N75" i="16"/>
  <c r="B1" i="14"/>
  <c r="B1" i="15"/>
  <c r="B1" i="6"/>
  <c r="N75" i="6"/>
  <c r="B1" i="11"/>
  <c r="B1" i="10"/>
  <c r="N75" i="10"/>
  <c r="B1" i="5"/>
  <c r="J19" i="1"/>
  <c r="N75" i="5"/>
  <c r="B1" i="9"/>
  <c r="N75" i="9"/>
  <c r="B1" i="20"/>
  <c r="N75" i="20"/>
  <c r="B1" i="13"/>
  <c r="B1" i="8"/>
  <c r="N75" i="8"/>
  <c r="B1" i="2"/>
  <c r="N75" i="2"/>
  <c r="B1" i="12"/>
  <c r="N75" i="12"/>
  <c r="B1" i="7"/>
  <c r="N75" i="7"/>
  <c r="B5" i="3"/>
  <c r="N5" i="3"/>
  <c r="B16" i="3"/>
  <c r="J16" i="3"/>
  <c r="N16" i="3"/>
  <c r="N75" i="3"/>
  <c r="G4" i="1"/>
  <c r="J5" i="1"/>
  <c r="I6" i="1"/>
  <c r="J13" i="1"/>
  <c r="F20" i="1"/>
  <c r="J20" i="1"/>
  <c r="L20" i="1"/>
  <c r="O20" i="1"/>
  <c r="D25" i="1"/>
  <c r="N25" i="1"/>
  <c r="G28" i="1"/>
  <c r="P14" i="1"/>
  <c r="L13" i="1"/>
  <c r="F25" i="1"/>
  <c r="Q20" i="1"/>
  <c r="M14" i="1"/>
  <c r="Q25" i="1"/>
  <c r="D64" i="7"/>
  <c r="D72" i="7"/>
  <c r="P58" i="3"/>
  <c r="D63" i="18"/>
  <c r="D69" i="18"/>
  <c r="D65" i="12"/>
  <c r="D67" i="11"/>
  <c r="K13" i="1"/>
  <c r="O7" i="1"/>
  <c r="H54" i="3"/>
  <c r="D59" i="3"/>
  <c r="D67" i="3"/>
  <c r="D72" i="18"/>
  <c r="B12" i="1"/>
  <c r="G26" i="1"/>
  <c r="P25" i="1"/>
  <c r="K25" i="1"/>
  <c r="D62" i="16"/>
  <c r="D63" i="17"/>
  <c r="D72" i="16"/>
  <c r="D67" i="20"/>
  <c r="M20" i="1"/>
  <c r="D58" i="6"/>
  <c r="K28" i="1"/>
  <c r="D61" i="10"/>
  <c r="D70" i="5"/>
  <c r="H4" i="1"/>
  <c r="H26" i="1"/>
  <c r="D68" i="13"/>
  <c r="K7" i="1"/>
  <c r="L5" i="1"/>
  <c r="O18" i="1"/>
  <c r="D71" i="14"/>
  <c r="N21" i="1"/>
  <c r="D59" i="6"/>
  <c r="D62" i="3"/>
  <c r="D71" i="7"/>
  <c r="J28" i="1"/>
  <c r="J6" i="1"/>
  <c r="D63" i="7"/>
  <c r="C20" i="1"/>
  <c r="D14" i="1"/>
  <c r="E12" i="1"/>
  <c r="D58" i="2"/>
  <c r="I19" i="1"/>
  <c r="K14" i="1"/>
  <c r="O21" i="1"/>
  <c r="D65" i="14"/>
  <c r="P21" i="1"/>
  <c r="G27" i="1"/>
  <c r="K4" i="1"/>
  <c r="D61" i="15"/>
  <c r="D60" i="5"/>
  <c r="J25" i="1"/>
  <c r="D58" i="7"/>
  <c r="D57" i="11"/>
  <c r="D65" i="7"/>
  <c r="D71" i="13"/>
  <c r="K12" i="1"/>
  <c r="D70" i="10"/>
  <c r="D62" i="10"/>
  <c r="D66" i="15"/>
  <c r="N5" i="1"/>
  <c r="C25" i="1"/>
  <c r="D60" i="2"/>
  <c r="F14" i="1"/>
  <c r="G7" i="1"/>
  <c r="D58" i="8"/>
  <c r="G6" i="1"/>
  <c r="N26" i="1"/>
  <c r="C26" i="1"/>
  <c r="C27" i="1"/>
  <c r="D4" i="1"/>
  <c r="D68" i="2"/>
  <c r="D61" i="13"/>
  <c r="D66" i="13"/>
  <c r="G13" i="1"/>
  <c r="D69" i="20"/>
  <c r="D66" i="14"/>
  <c r="D19" i="1"/>
  <c r="D27" i="1"/>
  <c r="F6" i="1"/>
  <c r="D60" i="13"/>
  <c r="G21" i="1"/>
  <c r="D65" i="17"/>
  <c r="D57" i="6"/>
  <c r="E7" i="1"/>
  <c r="D72" i="8"/>
  <c r="D70" i="6"/>
  <c r="D13" i="1"/>
  <c r="C14" i="1"/>
  <c r="C11" i="1"/>
  <c r="D65" i="16"/>
  <c r="D67" i="2"/>
  <c r="E28" i="1"/>
  <c r="D64" i="8"/>
  <c r="D61" i="8"/>
  <c r="H19" i="1"/>
  <c r="D60" i="20"/>
  <c r="H7" i="1"/>
  <c r="I4" i="1"/>
  <c r="D57" i="9"/>
  <c r="D59" i="5"/>
  <c r="D61" i="5"/>
  <c r="D68" i="11"/>
  <c r="H27" i="1"/>
  <c r="E27" i="1"/>
  <c r="E25" i="1"/>
  <c r="E20" i="1"/>
  <c r="D28" i="1"/>
  <c r="F5" i="1"/>
  <c r="H20" i="1"/>
  <c r="D57" i="20"/>
  <c r="H21" i="1"/>
  <c r="D70" i="9"/>
  <c r="I14" i="1"/>
  <c r="D64" i="5"/>
  <c r="J26" i="1"/>
  <c r="D68" i="10"/>
  <c r="D59" i="11"/>
  <c r="M13" i="1"/>
  <c r="D61" i="14"/>
  <c r="D70" i="18"/>
  <c r="H20" i="21"/>
  <c r="Q20" i="21"/>
  <c r="D20" i="21"/>
  <c r="N20" i="21"/>
  <c r="P20" i="21"/>
  <c r="E20" i="21"/>
  <c r="I20" i="21"/>
  <c r="M20" i="21"/>
  <c r="J20" i="21"/>
  <c r="R20" i="21"/>
  <c r="G20" i="21"/>
  <c r="F20" i="21"/>
  <c r="O39" i="21"/>
  <c r="L20" i="21"/>
  <c r="T20" i="21"/>
  <c r="C20" i="21"/>
  <c r="K20" i="21"/>
  <c r="Q39" i="21"/>
  <c r="P39" i="21"/>
  <c r="M39" i="21"/>
  <c r="C39" i="21"/>
  <c r="R39" i="21"/>
  <c r="D39" i="21"/>
  <c r="L39" i="21"/>
  <c r="G39" i="21"/>
  <c r="K39" i="21"/>
  <c r="T39" i="21"/>
  <c r="J74" i="18" l="1"/>
  <c r="J74" i="25"/>
  <c r="J75" i="18"/>
  <c r="J75" i="25"/>
  <c r="D58" i="3"/>
  <c r="L58" i="21"/>
  <c r="H39" i="21"/>
  <c r="T96" i="21"/>
  <c r="K77" i="21"/>
  <c r="J39" i="21"/>
  <c r="L77" i="21"/>
  <c r="N39" i="21"/>
  <c r="F39" i="21"/>
  <c r="I39" i="21"/>
  <c r="G58" i="21"/>
  <c r="R58" i="21"/>
  <c r="M58" i="21"/>
  <c r="E39" i="21"/>
  <c r="T58" i="21"/>
  <c r="T77" i="21" s="1"/>
  <c r="I58" i="21"/>
  <c r="F58" i="21"/>
  <c r="D58" i="21"/>
  <c r="D77" i="21" s="1"/>
  <c r="P58" i="21"/>
  <c r="C58" i="21"/>
  <c r="J58" i="21"/>
  <c r="K58" i="21"/>
  <c r="Q58" i="21"/>
  <c r="O58" i="21"/>
  <c r="B20" i="1"/>
  <c r="B7" i="1"/>
  <c r="D66" i="3"/>
  <c r="D72" i="12"/>
  <c r="H50" i="12"/>
  <c r="D59" i="2"/>
  <c r="H53" i="2"/>
  <c r="H18" i="1"/>
  <c r="H22" i="1" s="1"/>
  <c r="H51" i="20"/>
  <c r="D68" i="9"/>
  <c r="H54" i="9"/>
  <c r="J18" i="1"/>
  <c r="H53" i="5"/>
  <c r="K18" i="1"/>
  <c r="L50" i="10"/>
  <c r="D60" i="11"/>
  <c r="D51" i="11"/>
  <c r="D65" i="6"/>
  <c r="D51" i="6"/>
  <c r="D63" i="16"/>
  <c r="P54" i="16"/>
  <c r="B18" i="1"/>
  <c r="F18" i="1"/>
  <c r="M18" i="1"/>
  <c r="L18" i="1"/>
  <c r="D11" i="1"/>
  <c r="L51" i="12"/>
  <c r="E11" i="1"/>
  <c r="L50" i="2"/>
  <c r="F11" i="1"/>
  <c r="L50" i="8"/>
  <c r="D72" i="20"/>
  <c r="L50" i="20"/>
  <c r="I11" i="1"/>
  <c r="J11" i="1"/>
  <c r="H51" i="5"/>
  <c r="K11" i="1"/>
  <c r="P51" i="10"/>
  <c r="L11" i="1"/>
  <c r="P51" i="11"/>
  <c r="M11" i="1"/>
  <c r="D50" i="6"/>
  <c r="N11" i="1"/>
  <c r="P50" i="15"/>
  <c r="O11" i="1"/>
  <c r="D51" i="14"/>
  <c r="D12" i="1"/>
  <c r="D50" i="12"/>
  <c r="F12" i="1"/>
  <c r="H51" i="8"/>
  <c r="I12" i="1"/>
  <c r="H51" i="9"/>
  <c r="J12" i="1"/>
  <c r="P51" i="5"/>
  <c r="D72" i="10"/>
  <c r="L53" i="10"/>
  <c r="M12" i="1"/>
  <c r="D53" i="6"/>
  <c r="P12" i="1"/>
  <c r="H53" i="16"/>
  <c r="D64" i="9"/>
  <c r="D57" i="18"/>
  <c r="H12" i="1"/>
  <c r="N12" i="1"/>
  <c r="D58" i="12"/>
  <c r="D65" i="20"/>
  <c r="C12" i="1"/>
  <c r="H51" i="7"/>
  <c r="D67" i="12"/>
  <c r="D54" i="12"/>
  <c r="E4" i="1"/>
  <c r="D53" i="2"/>
  <c r="D58" i="20"/>
  <c r="L51" i="20"/>
  <c r="D59" i="9"/>
  <c r="D54" i="9"/>
  <c r="D69" i="11"/>
  <c r="H53" i="11"/>
  <c r="D63" i="6"/>
  <c r="P53" i="6"/>
  <c r="D57" i="14"/>
  <c r="D53" i="14"/>
  <c r="P4" i="1"/>
  <c r="H54" i="16"/>
  <c r="D59" i="7"/>
  <c r="P53" i="7"/>
  <c r="E5" i="1"/>
  <c r="P54" i="2"/>
  <c r="D58" i="13"/>
  <c r="H53" i="13"/>
  <c r="D53" i="20"/>
  <c r="D65" i="9"/>
  <c r="L51" i="9"/>
  <c r="D65" i="10"/>
  <c r="H50" i="10"/>
  <c r="D57" i="16"/>
  <c r="H50" i="16"/>
  <c r="B5" i="1"/>
  <c r="D54" i="3"/>
  <c r="G5" i="1"/>
  <c r="G8" i="1" s="1"/>
  <c r="C5" i="1"/>
  <c r="I5" i="1"/>
  <c r="Q5" i="1"/>
  <c r="O5" i="1"/>
  <c r="K5" i="1"/>
  <c r="D64" i="12"/>
  <c r="P53" i="12"/>
  <c r="E13" i="1"/>
  <c r="L51" i="2"/>
  <c r="F13" i="1"/>
  <c r="L53" i="8"/>
  <c r="P54" i="20"/>
  <c r="D61" i="20" s="1"/>
  <c r="D60" i="9"/>
  <c r="D66" i="5"/>
  <c r="H54" i="5"/>
  <c r="D67" i="15"/>
  <c r="L51" i="15"/>
  <c r="O13" i="1"/>
  <c r="D54" i="14"/>
  <c r="P13" i="1"/>
  <c r="P51" i="16"/>
  <c r="D68" i="3"/>
  <c r="L53" i="3"/>
  <c r="D67" i="7"/>
  <c r="D26" i="1"/>
  <c r="D29" i="1" s="1"/>
  <c r="P54" i="12"/>
  <c r="D57" i="2"/>
  <c r="P50" i="2"/>
  <c r="F26" i="1"/>
  <c r="H53" i="8"/>
  <c r="D63" i="13"/>
  <c r="D51" i="13"/>
  <c r="D69" i="9"/>
  <c r="P53" i="9"/>
  <c r="D62" i="5"/>
  <c r="L50" i="5"/>
  <c r="L26" i="1"/>
  <c r="P53" i="11"/>
  <c r="M26" i="1"/>
  <c r="P54" i="6"/>
  <c r="P26" i="1"/>
  <c r="D50" i="16"/>
  <c r="K26" i="1"/>
  <c r="E26" i="1"/>
  <c r="E29" i="1" s="1"/>
  <c r="D65" i="15"/>
  <c r="O26" i="1"/>
  <c r="D64" i="16"/>
  <c r="D66" i="7"/>
  <c r="D53" i="7"/>
  <c r="E19" i="1"/>
  <c r="D50" i="2"/>
  <c r="D60" i="8"/>
  <c r="P53" i="8"/>
  <c r="D64" i="20"/>
  <c r="P50" i="20"/>
  <c r="D67" i="9"/>
  <c r="D53" i="9"/>
  <c r="D69" i="5"/>
  <c r="L51" i="5"/>
  <c r="K19" i="1"/>
  <c r="L51" i="10"/>
  <c r="L19" i="1"/>
  <c r="L51" i="11"/>
  <c r="D67" i="6"/>
  <c r="D54" i="6"/>
  <c r="D71" i="15"/>
  <c r="L50" i="15"/>
  <c r="D69" i="12"/>
  <c r="H51" i="12"/>
  <c r="D64" i="2"/>
  <c r="L54" i="2"/>
  <c r="D70" i="8"/>
  <c r="D54" i="8"/>
  <c r="G20" i="1"/>
  <c r="H50" i="13"/>
  <c r="D66" i="9"/>
  <c r="P50" i="9"/>
  <c r="D67" i="5"/>
  <c r="H50" i="5"/>
  <c r="K20" i="1"/>
  <c r="P54" i="10"/>
  <c r="D71" i="6"/>
  <c r="L54" i="6"/>
  <c r="N20" i="1"/>
  <c r="H50" i="15"/>
  <c r="D69" i="14"/>
  <c r="P50" i="14"/>
  <c r="D70" i="16"/>
  <c r="H51" i="16"/>
  <c r="D6" i="1"/>
  <c r="L54" i="12"/>
  <c r="D62" i="2"/>
  <c r="L53" i="2"/>
  <c r="D57" i="8"/>
  <c r="P54" i="8"/>
  <c r="D72" i="13"/>
  <c r="L54" i="13"/>
  <c r="H6" i="1"/>
  <c r="L53" i="20"/>
  <c r="D57" i="5"/>
  <c r="L54" i="5"/>
  <c r="K6" i="1"/>
  <c r="D50" i="10"/>
  <c r="D69" i="6"/>
  <c r="L51" i="6"/>
  <c r="N6" i="1"/>
  <c r="L54" i="15"/>
  <c r="D58" i="16"/>
  <c r="L54" i="16"/>
  <c r="B6" i="1"/>
  <c r="L54" i="3"/>
  <c r="D68" i="12"/>
  <c r="P50" i="12"/>
  <c r="D72" i="2"/>
  <c r="D54" i="2"/>
  <c r="D59" i="8"/>
  <c r="P50" i="8"/>
  <c r="D64" i="13"/>
  <c r="P50" i="13"/>
  <c r="H25" i="1"/>
  <c r="D51" i="20"/>
  <c r="D63" i="10"/>
  <c r="D51" i="10"/>
  <c r="L25" i="1"/>
  <c r="P50" i="11"/>
  <c r="D68" i="14"/>
  <c r="P54" i="14"/>
  <c r="B25" i="1"/>
  <c r="P50" i="3"/>
  <c r="D57" i="12"/>
  <c r="L53" i="12"/>
  <c r="D61" i="2"/>
  <c r="D51" i="2"/>
  <c r="F7" i="1"/>
  <c r="D50" i="8"/>
  <c r="D57" i="13"/>
  <c r="P51" i="13"/>
  <c r="D68" i="20"/>
  <c r="D54" i="20"/>
  <c r="D62" i="9"/>
  <c r="D50" i="9"/>
  <c r="J7" i="1"/>
  <c r="P54" i="5"/>
  <c r="M7" i="1"/>
  <c r="P50" i="6"/>
  <c r="N7" i="1"/>
  <c r="D50" i="15"/>
  <c r="D62" i="14"/>
  <c r="D50" i="14"/>
  <c r="P7" i="1"/>
  <c r="D51" i="16"/>
  <c r="D62" i="12"/>
  <c r="H54" i="12"/>
  <c r="D71" i="2"/>
  <c r="H50" i="2"/>
  <c r="D62" i="8"/>
  <c r="H54" i="8"/>
  <c r="D59" i="20"/>
  <c r="H53" i="20"/>
  <c r="D58" i="9"/>
  <c r="H50" i="9"/>
  <c r="D68" i="5"/>
  <c r="P53" i="5"/>
  <c r="D66" i="10"/>
  <c r="H53" i="10"/>
  <c r="D63" i="11"/>
  <c r="H54" i="11"/>
  <c r="D62" i="6"/>
  <c r="H54" i="6"/>
  <c r="D72" i="15"/>
  <c r="L53" i="15"/>
  <c r="D63" i="14"/>
  <c r="P53" i="14"/>
  <c r="P27" i="1"/>
  <c r="L50" i="16"/>
  <c r="D63" i="12"/>
  <c r="D51" i="12"/>
  <c r="E14" i="1"/>
  <c r="H51" i="2"/>
  <c r="D67" i="8"/>
  <c r="L51" i="8"/>
  <c r="H14" i="1"/>
  <c r="D50" i="20"/>
  <c r="D65" i="5"/>
  <c r="D50" i="5"/>
  <c r="L14" i="1"/>
  <c r="D50" i="11"/>
  <c r="D68" i="6"/>
  <c r="L50" i="6"/>
  <c r="D65" i="2"/>
  <c r="D66" i="20"/>
  <c r="N14" i="1"/>
  <c r="O14" i="1"/>
  <c r="J14" i="1"/>
  <c r="D69" i="3"/>
  <c r="P51" i="3"/>
  <c r="D71" i="8"/>
  <c r="H50" i="8"/>
  <c r="D65" i="13"/>
  <c r="P54" i="13"/>
  <c r="D63" i="9"/>
  <c r="L50" i="9"/>
  <c r="D63" i="5"/>
  <c r="L53" i="5"/>
  <c r="D57" i="10"/>
  <c r="P50" i="10"/>
  <c r="L28" i="1"/>
  <c r="D53" i="11"/>
  <c r="D70" i="15"/>
  <c r="D53" i="15"/>
  <c r="D64" i="14"/>
  <c r="P51" i="14"/>
  <c r="D57" i="3"/>
  <c r="P53" i="3"/>
  <c r="D72" i="3"/>
  <c r="D59" i="12"/>
  <c r="D64" i="3"/>
  <c r="D63" i="15"/>
  <c r="O4" i="1"/>
  <c r="D72" i="9"/>
  <c r="D64" i="18"/>
  <c r="D65" i="18"/>
  <c r="D58" i="17"/>
  <c r="Q21" i="1"/>
  <c r="D69" i="16"/>
  <c r="P5" i="1"/>
  <c r="P20" i="1"/>
  <c r="D68" i="16"/>
  <c r="D66" i="16"/>
  <c r="P28" i="1"/>
  <c r="D61" i="16"/>
  <c r="P11" i="1"/>
  <c r="D71" i="16"/>
  <c r="O6" i="1"/>
  <c r="D60" i="14"/>
  <c r="D67" i="14"/>
  <c r="O12" i="1"/>
  <c r="O25" i="1"/>
  <c r="D57" i="15"/>
  <c r="D64" i="15"/>
  <c r="M5" i="1"/>
  <c r="D61" i="6"/>
  <c r="D66" i="6"/>
  <c r="D61" i="11"/>
  <c r="D62" i="11"/>
  <c r="L6" i="1"/>
  <c r="L27" i="1"/>
  <c r="L12" i="1"/>
  <c r="D58" i="10"/>
  <c r="D64" i="10"/>
  <c r="I21" i="1"/>
  <c r="D62" i="20"/>
  <c r="D71" i="20"/>
  <c r="D59" i="13"/>
  <c r="D69" i="8"/>
  <c r="D63" i="8"/>
  <c r="F19" i="1"/>
  <c r="E18" i="1"/>
  <c r="E6" i="1"/>
  <c r="D66" i="12"/>
  <c r="D20" i="1"/>
  <c r="C21" i="1"/>
  <c r="D61" i="7"/>
  <c r="C4" i="1"/>
  <c r="C18" i="1"/>
  <c r="P62" i="7"/>
  <c r="D63" i="3"/>
  <c r="B26" i="1"/>
  <c r="D65" i="3"/>
  <c r="B4" i="1"/>
  <c r="B11" i="1"/>
  <c r="M19" i="1"/>
  <c r="J27" i="1"/>
  <c r="J29" i="1" s="1"/>
  <c r="G14" i="1"/>
  <c r="G15" i="1" s="1"/>
  <c r="D70" i="12"/>
  <c r="D57" i="7"/>
  <c r="J21" i="1"/>
  <c r="E21" i="1"/>
  <c r="H28" i="1"/>
  <c r="D66" i="18"/>
  <c r="D67" i="16"/>
  <c r="D72" i="6"/>
  <c r="N28" i="1"/>
  <c r="D68" i="7"/>
  <c r="D67" i="10"/>
  <c r="Q27" i="1"/>
  <c r="M27" i="1"/>
  <c r="N27" i="1"/>
  <c r="D18" i="1"/>
  <c r="D72" i="14"/>
  <c r="D71" i="12"/>
  <c r="D70" i="2"/>
  <c r="H11" i="1"/>
  <c r="D72" i="5"/>
  <c r="D66" i="11"/>
  <c r="J4" i="1"/>
  <c r="D65" i="8"/>
  <c r="D69" i="10"/>
  <c r="M4" i="1"/>
  <c r="D61" i="12"/>
  <c r="D58" i="5"/>
  <c r="I7" i="1"/>
  <c r="L7" i="1"/>
  <c r="D60" i="6"/>
  <c r="D70" i="11"/>
  <c r="C7" i="1"/>
  <c r="I25" i="1"/>
  <c r="M25" i="1"/>
  <c r="Q13" i="1"/>
  <c r="I13" i="1"/>
  <c r="I26" i="1"/>
  <c r="C6" i="1"/>
  <c r="D60" i="12"/>
  <c r="D59" i="14"/>
  <c r="P6" i="1"/>
  <c r="D71" i="11"/>
  <c r="I20" i="1"/>
  <c r="G19" i="1"/>
  <c r="D69" i="2"/>
  <c r="P60" i="20"/>
  <c r="P19" i="1"/>
  <c r="L21" i="1"/>
  <c r="D64" i="11"/>
  <c r="B21" i="1"/>
  <c r="D70" i="20"/>
  <c r="D71" i="10"/>
  <c r="I28" i="1"/>
  <c r="C28" i="1"/>
  <c r="C29" i="1" s="1"/>
  <c r="F28" i="1"/>
  <c r="M28" i="1"/>
  <c r="O28" i="1"/>
  <c r="M6" i="1"/>
  <c r="D72" i="11"/>
  <c r="D71" i="9"/>
  <c r="D70" i="13"/>
  <c r="B14" i="1"/>
  <c r="D60" i="7"/>
  <c r="G25" i="1"/>
  <c r="G29" i="1" s="1"/>
  <c r="P60" i="10"/>
  <c r="I27" i="1"/>
  <c r="D70" i="3"/>
  <c r="D62" i="7"/>
  <c r="D64" i="17"/>
  <c r="F27" i="1"/>
  <c r="O27" i="1"/>
  <c r="K27" i="1"/>
  <c r="D59" i="15"/>
  <c r="D7" i="1"/>
  <c r="Q7" i="1"/>
  <c r="D60" i="18"/>
  <c r="O19" i="1"/>
  <c r="O22" i="1" s="1"/>
  <c r="N19" i="1"/>
  <c r="C19" i="1"/>
  <c r="D67" i="13"/>
  <c r="P60" i="5"/>
  <c r="P62" i="5"/>
  <c r="B19" i="1"/>
  <c r="P62" i="10"/>
  <c r="D59" i="10"/>
  <c r="D68" i="8"/>
  <c r="D66" i="17"/>
  <c r="P60" i="7"/>
  <c r="P60" i="12"/>
  <c r="C13" i="1"/>
  <c r="P62" i="11"/>
  <c r="D60" i="16"/>
  <c r="D58" i="18"/>
  <c r="D58" i="11"/>
  <c r="N13" i="1"/>
  <c r="H13" i="1"/>
  <c r="D66" i="8"/>
  <c r="D64" i="6"/>
  <c r="P60" i="3"/>
  <c r="P62" i="3"/>
  <c r="P62" i="20"/>
  <c r="D5" i="1"/>
  <c r="H5" i="1"/>
  <c r="F4" i="1"/>
  <c r="P60" i="8"/>
  <c r="P62" i="8"/>
  <c r="N4" i="1"/>
  <c r="L4" i="1"/>
  <c r="P62" i="2"/>
  <c r="P62" i="12"/>
  <c r="D63" i="2"/>
  <c r="P62" i="6"/>
  <c r="D59" i="16"/>
  <c r="D70" i="7"/>
  <c r="P60" i="11"/>
  <c r="D68" i="15"/>
  <c r="D65" i="11"/>
  <c r="P60" i="2"/>
  <c r="P62" i="14"/>
  <c r="D62" i="13"/>
  <c r="D60" i="3"/>
  <c r="P60" i="9"/>
  <c r="I18" i="1"/>
  <c r="P62" i="9"/>
  <c r="P60" i="16"/>
  <c r="P62" i="16"/>
  <c r="P60" i="6"/>
  <c r="P62" i="17"/>
  <c r="G18" i="1"/>
  <c r="P60" i="13"/>
  <c r="D69" i="7"/>
  <c r="P62" i="13"/>
  <c r="P18" i="1"/>
  <c r="D58" i="14"/>
  <c r="Q18" i="1"/>
  <c r="N18" i="1"/>
  <c r="K8" i="1"/>
  <c r="K15" i="1"/>
  <c r="D57" i="17"/>
  <c r="D62" i="18"/>
  <c r="P60" i="18"/>
  <c r="D68" i="18"/>
  <c r="P62" i="18"/>
  <c r="D71" i="18"/>
  <c r="D61" i="18"/>
  <c r="D67" i="18"/>
  <c r="D59" i="18"/>
  <c r="Q4" i="1"/>
  <c r="Q12" i="1"/>
  <c r="D68" i="17"/>
  <c r="D69" i="17"/>
  <c r="D71" i="17"/>
  <c r="Q19" i="1"/>
  <c r="D62" i="17"/>
  <c r="P60" i="17"/>
  <c r="D60" i="17"/>
  <c r="Q26" i="1"/>
  <c r="Q11" i="1"/>
  <c r="Q28" i="1"/>
  <c r="D67" i="17"/>
  <c r="U20" i="21"/>
  <c r="V20" i="21"/>
  <c r="D70" i="17"/>
  <c r="D72" i="17"/>
  <c r="Q14" i="1"/>
  <c r="Q6" i="1"/>
  <c r="D59" i="17"/>
  <c r="D61" i="17"/>
  <c r="D70" i="14"/>
  <c r="P60" i="14"/>
  <c r="D69" i="15"/>
  <c r="D62" i="15"/>
  <c r="D58" i="15"/>
  <c r="P60" i="15"/>
  <c r="P62" i="15"/>
  <c r="D60" i="15"/>
  <c r="F22" i="1" l="1"/>
  <c r="F8" i="1"/>
  <c r="P15" i="1"/>
  <c r="H29" i="1"/>
  <c r="M22" i="1"/>
  <c r="L29" i="1"/>
  <c r="I8" i="1"/>
  <c r="U39" i="21"/>
  <c r="L22" i="1"/>
  <c r="E8" i="1"/>
  <c r="P77" i="21"/>
  <c r="V39" i="21"/>
  <c r="P96" i="21"/>
  <c r="D115" i="21"/>
  <c r="D96" i="21"/>
  <c r="K96" i="21"/>
  <c r="M77" i="21"/>
  <c r="R77" i="21"/>
  <c r="T115" i="21"/>
  <c r="I77" i="21"/>
  <c r="I96" i="21" s="1"/>
  <c r="Q77" i="21"/>
  <c r="F77" i="21"/>
  <c r="T134" i="21"/>
  <c r="C77" i="21"/>
  <c r="P115" i="21"/>
  <c r="H58" i="21"/>
  <c r="F115" i="21"/>
  <c r="F96" i="21"/>
  <c r="L96" i="21"/>
  <c r="O77" i="21"/>
  <c r="O96" i="21" s="1"/>
  <c r="E58" i="21"/>
  <c r="G77" i="21"/>
  <c r="P134" i="21"/>
  <c r="D134" i="21"/>
  <c r="J77" i="21"/>
  <c r="J96" i="21" s="1"/>
  <c r="N58" i="21"/>
  <c r="B29" i="1"/>
  <c r="K22" i="1"/>
  <c r="T21" i="1"/>
  <c r="D44" i="1" s="1"/>
  <c r="E44" i="1" s="1"/>
  <c r="D15" i="1"/>
  <c r="T12" i="1"/>
  <c r="D40" i="1" s="1"/>
  <c r="E40" i="1" s="1"/>
  <c r="T20" i="1"/>
  <c r="D47" i="1" s="1"/>
  <c r="E47" i="1" s="1"/>
  <c r="P29" i="1"/>
  <c r="N8" i="1"/>
  <c r="N15" i="1"/>
  <c r="M15" i="1"/>
  <c r="J8" i="1"/>
  <c r="J15" i="1"/>
  <c r="I15" i="1"/>
  <c r="H8" i="1"/>
  <c r="F15" i="1"/>
  <c r="S22" i="1"/>
  <c r="J22" i="1"/>
  <c r="O15" i="1"/>
  <c r="E15" i="1"/>
  <c r="C15" i="1"/>
  <c r="L15" i="1"/>
  <c r="B8" i="1"/>
  <c r="K29" i="1"/>
  <c r="O8" i="1"/>
  <c r="E22" i="1"/>
  <c r="C8" i="1"/>
  <c r="P8" i="1"/>
  <c r="T6" i="1"/>
  <c r="D34" i="1" s="1"/>
  <c r="E34" i="1" s="1"/>
  <c r="N29" i="1"/>
  <c r="F29" i="1"/>
  <c r="D22" i="1"/>
  <c r="L8" i="1"/>
  <c r="B22" i="1"/>
  <c r="T11" i="1"/>
  <c r="D41" i="1" s="1"/>
  <c r="E41" i="1" s="1"/>
  <c r="C22" i="1"/>
  <c r="B15" i="1"/>
  <c r="T13" i="1"/>
  <c r="D39" i="1" s="1"/>
  <c r="E39" i="1" s="1"/>
  <c r="M8" i="1"/>
  <c r="M29" i="1"/>
  <c r="T7" i="1"/>
  <c r="D36" i="1" s="1"/>
  <c r="E36" i="1" s="1"/>
  <c r="G22" i="1"/>
  <c r="G31" i="1" s="1"/>
  <c r="I29" i="1"/>
  <c r="H15" i="1"/>
  <c r="T28" i="1"/>
  <c r="D52" i="1" s="1"/>
  <c r="E52" i="1" s="1"/>
  <c r="T27" i="1"/>
  <c r="D51" i="1" s="1"/>
  <c r="E51" i="1" s="1"/>
  <c r="P22" i="1"/>
  <c r="T18" i="1"/>
  <c r="D46" i="1" s="1"/>
  <c r="E46" i="1" s="1"/>
  <c r="I22" i="1"/>
  <c r="T4" i="1"/>
  <c r="D37" i="1" s="1"/>
  <c r="E37" i="1" s="1"/>
  <c r="S8" i="1"/>
  <c r="D8" i="1"/>
  <c r="S15" i="1"/>
  <c r="T19" i="1"/>
  <c r="Q22" i="1"/>
  <c r="S29" i="1"/>
  <c r="T25" i="1"/>
  <c r="D49" i="1" s="1"/>
  <c r="E49" i="1" s="1"/>
  <c r="O29" i="1"/>
  <c r="T5" i="1"/>
  <c r="D35" i="1" s="1"/>
  <c r="E35" i="1" s="1"/>
  <c r="N22" i="1"/>
  <c r="Q8" i="1"/>
  <c r="T26" i="1"/>
  <c r="D50" i="1" s="1"/>
  <c r="E50" i="1" s="1"/>
  <c r="Q29" i="1"/>
  <c r="Q15" i="1"/>
  <c r="T14" i="1"/>
  <c r="D42" i="1" s="1"/>
  <c r="E42" i="1" s="1"/>
  <c r="K31" i="1" l="1"/>
  <c r="N77" i="21"/>
  <c r="G96" i="21"/>
  <c r="V58" i="21"/>
  <c r="U58" i="21"/>
  <c r="C96" i="21"/>
  <c r="C115" i="21"/>
  <c r="F134" i="21"/>
  <c r="K115" i="21"/>
  <c r="I115" i="21"/>
  <c r="K134" i="21"/>
  <c r="Q134" i="21"/>
  <c r="E77" i="21"/>
  <c r="E96" i="21"/>
  <c r="O115" i="21"/>
  <c r="L115" i="21"/>
  <c r="L134" i="21" s="1"/>
  <c r="H77" i="21"/>
  <c r="H96" i="21" s="1"/>
  <c r="P153" i="21"/>
  <c r="F153" i="21"/>
  <c r="Q96" i="21"/>
  <c r="Q153" i="21"/>
  <c r="T153" i="21"/>
  <c r="R96" i="21"/>
  <c r="R115" i="21"/>
  <c r="R134" i="21" s="1"/>
  <c r="M96" i="21"/>
  <c r="E115" i="21"/>
  <c r="N115" i="21"/>
  <c r="Q115" i="21"/>
  <c r="C134" i="21"/>
  <c r="D153" i="21"/>
  <c r="J115" i="21"/>
  <c r="J134" i="21" s="1"/>
  <c r="N96" i="21"/>
  <c r="G115" i="21"/>
  <c r="H31" i="1"/>
  <c r="F31" i="1"/>
  <c r="E31" i="1"/>
  <c r="D31" i="1"/>
  <c r="J31" i="1"/>
  <c r="L31" i="1"/>
  <c r="O31" i="1"/>
  <c r="B31" i="1"/>
  <c r="C31" i="1"/>
  <c r="S31" i="1"/>
  <c r="P31" i="1"/>
  <c r="N31" i="1"/>
  <c r="M31" i="1"/>
  <c r="I31" i="1"/>
  <c r="T22" i="1"/>
  <c r="D45" i="1"/>
  <c r="E45" i="1" s="1"/>
  <c r="T36" i="1"/>
  <c r="T8" i="1"/>
  <c r="T45" i="1"/>
  <c r="T29" i="1"/>
  <c r="T39" i="1"/>
  <c r="Q31" i="1"/>
  <c r="T15" i="1"/>
  <c r="D75" i="25" l="1"/>
  <c r="D172" i="21"/>
  <c r="R153" i="21"/>
  <c r="Q172" i="21"/>
  <c r="Q191" i="21"/>
  <c r="H115" i="21"/>
  <c r="H134" i="21" s="1"/>
  <c r="P172" i="21"/>
  <c r="O134" i="21"/>
  <c r="E134" i="21"/>
  <c r="Q210" i="21"/>
  <c r="K153" i="21"/>
  <c r="M115" i="21"/>
  <c r="F172" i="21"/>
  <c r="F191" i="21" s="1"/>
  <c r="U77" i="21"/>
  <c r="U96" i="21"/>
  <c r="V96" i="21"/>
  <c r="D191" i="21"/>
  <c r="G134" i="21"/>
  <c r="G153" i="21" s="1"/>
  <c r="L153" i="21"/>
  <c r="E153" i="21"/>
  <c r="N134" i="21"/>
  <c r="N153" i="21" s="1"/>
  <c r="L172" i="21"/>
  <c r="I134" i="21"/>
  <c r="I153" i="21" s="1"/>
  <c r="J153" i="21"/>
  <c r="J172" i="21" s="1"/>
  <c r="V77" i="21"/>
  <c r="C153" i="21"/>
  <c r="C172" i="21"/>
  <c r="T172" i="21"/>
  <c r="T42" i="1"/>
  <c r="D75" i="8"/>
  <c r="D75" i="15"/>
  <c r="D75" i="5"/>
  <c r="D75" i="20"/>
  <c r="D75" i="3"/>
  <c r="D75" i="6"/>
  <c r="D75" i="13"/>
  <c r="D75" i="12"/>
  <c r="D75" i="17"/>
  <c r="D75" i="11"/>
  <c r="D75" i="2"/>
  <c r="T31" i="1"/>
  <c r="D75" i="16"/>
  <c r="D75" i="14"/>
  <c r="D75" i="9"/>
  <c r="D75" i="7"/>
  <c r="D75" i="18"/>
  <c r="D75" i="10"/>
  <c r="U115" i="21" l="1"/>
  <c r="V115" i="21"/>
  <c r="N172" i="21"/>
  <c r="L191" i="21"/>
  <c r="F210" i="21"/>
  <c r="F229" i="21" s="1"/>
  <c r="R172" i="21"/>
  <c r="D210" i="21"/>
  <c r="D229" i="21" s="1"/>
  <c r="D248" i="21" s="1"/>
  <c r="D267" i="21" s="1"/>
  <c r="P191" i="21"/>
  <c r="N191" i="21"/>
  <c r="O172" i="21"/>
  <c r="C191" i="21"/>
  <c r="I172" i="21"/>
  <c r="M134" i="21"/>
  <c r="U134" i="21" s="1"/>
  <c r="K172" i="21"/>
  <c r="J191" i="21"/>
  <c r="E172" i="21"/>
  <c r="E191" i="21" s="1"/>
  <c r="E210" i="21" s="1"/>
  <c r="H153" i="21"/>
  <c r="R191" i="21"/>
  <c r="R210" i="21" s="1"/>
  <c r="N210" i="21"/>
  <c r="N229" i="21" s="1"/>
  <c r="N248" i="21" s="1"/>
  <c r="T191" i="21"/>
  <c r="T210" i="21" s="1"/>
  <c r="Q229" i="21"/>
  <c r="G172" i="21"/>
  <c r="R229" i="21" l="1"/>
  <c r="R267" i="21" s="1"/>
  <c r="R248" i="21"/>
  <c r="F248" i="21"/>
  <c r="J210" i="21"/>
  <c r="M153" i="21"/>
  <c r="V153" i="21" s="1"/>
  <c r="T229" i="21"/>
  <c r="T248" i="21" s="1"/>
  <c r="T267" i="21" s="1"/>
  <c r="T286" i="21" s="1"/>
  <c r="T305" i="21" s="1"/>
  <c r="C210" i="21"/>
  <c r="P210" i="21"/>
  <c r="P229" i="21" s="1"/>
  <c r="P248" i="21" s="1"/>
  <c r="P267" i="21" s="1"/>
  <c r="P286" i="21" s="1"/>
  <c r="P305" i="21" s="1"/>
  <c r="V134" i="21"/>
  <c r="O191" i="21"/>
  <c r="K191" i="21"/>
  <c r="K210" i="21" s="1"/>
  <c r="L210" i="21"/>
  <c r="L229" i="21" s="1"/>
  <c r="L248" i="21" s="1"/>
  <c r="L267" i="21" s="1"/>
  <c r="L286" i="21" s="1"/>
  <c r="E229" i="21"/>
  <c r="E248" i="21" s="1"/>
  <c r="E267" i="21" s="1"/>
  <c r="E286" i="21" s="1"/>
  <c r="E305" i="21" s="1"/>
  <c r="J229" i="21"/>
  <c r="J248" i="21" s="1"/>
  <c r="H172" i="21"/>
  <c r="G191" i="21"/>
  <c r="G210" i="21" s="1"/>
  <c r="G229" i="21"/>
  <c r="G248" i="21" s="1"/>
  <c r="G267" i="21" s="1"/>
  <c r="G286" i="21" s="1"/>
  <c r="G305" i="21" s="1"/>
  <c r="Q248" i="21"/>
  <c r="Q267" i="21" s="1"/>
  <c r="Q286" i="21" s="1"/>
  <c r="Q305" i="21" s="1"/>
  <c r="M172" i="21"/>
  <c r="I191" i="21"/>
  <c r="I210" i="21"/>
  <c r="I229" i="21" s="1"/>
  <c r="C229" i="21"/>
  <c r="U153" i="21"/>
  <c r="D286" i="21"/>
  <c r="D305" i="21" s="1"/>
  <c r="F267" i="21"/>
  <c r="F286" i="21" s="1"/>
  <c r="F305" i="21" s="1"/>
  <c r="N267" i="21"/>
  <c r="N286" i="21" s="1"/>
  <c r="N305" i="21" s="1"/>
  <c r="V172" i="21" l="1"/>
  <c r="I248" i="21"/>
  <c r="I267" i="21" s="1"/>
  <c r="C248" i="21"/>
  <c r="I286" i="21"/>
  <c r="I305" i="21" s="1"/>
  <c r="O210" i="21"/>
  <c r="C267" i="21"/>
  <c r="M191" i="21"/>
  <c r="M210" i="21"/>
  <c r="M229" i="21" s="1"/>
  <c r="M248" i="21" s="1"/>
  <c r="H191" i="21"/>
  <c r="H210" i="21" s="1"/>
  <c r="R286" i="21"/>
  <c r="R305" i="21" s="1"/>
  <c r="L305" i="21"/>
  <c r="K229" i="21"/>
  <c r="K248" i="21" s="1"/>
  <c r="K267" i="21" s="1"/>
  <c r="K286" i="21" s="1"/>
  <c r="K305" i="21" s="1"/>
  <c r="U172" i="21"/>
  <c r="C286" i="21"/>
  <c r="J267" i="21"/>
  <c r="J286" i="21" s="1"/>
  <c r="J305" i="21" s="1"/>
  <c r="U191" i="21" l="1"/>
  <c r="H229" i="21"/>
  <c r="U210" i="21"/>
  <c r="V210" i="21"/>
  <c r="M267" i="21"/>
  <c r="M286" i="21" s="1"/>
  <c r="M305" i="21" s="1"/>
  <c r="V191" i="21"/>
  <c r="O229" i="21"/>
  <c r="O248" i="21" s="1"/>
  <c r="O267" i="21" s="1"/>
  <c r="O286" i="21" s="1"/>
  <c r="O305" i="21" s="1"/>
  <c r="C305" i="21"/>
  <c r="U229" i="21" l="1"/>
  <c r="V229" i="21"/>
  <c r="H248" i="21"/>
  <c r="H267" i="21" l="1"/>
  <c r="U248" i="21"/>
  <c r="V248" i="21"/>
  <c r="H286" i="21" l="1"/>
  <c r="V267" i="21"/>
  <c r="U267" i="21"/>
  <c r="H305" i="21" l="1"/>
  <c r="U286" i="21"/>
  <c r="V286" i="21"/>
  <c r="U305" i="21" l="1"/>
  <c r="V305" i="21"/>
</calcChain>
</file>

<file path=xl/sharedStrings.xml><?xml version="1.0" encoding="utf-8"?>
<sst xmlns="http://schemas.openxmlformats.org/spreadsheetml/2006/main" count="8406" uniqueCount="1135">
  <si>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</si>
  <si>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</si>
  <si>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</si>
  <si>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</si>
  <si>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</si>
  <si>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</si>
  <si>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</si>
  <si>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</si>
  <si>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</si>
  <si>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</si>
  <si>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</si>
  <si>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</si>
  <si>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</si>
  <si>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</si>
  <si>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</si>
  <si>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</si>
  <si>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</si>
  <si>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Totals</t>
  </si>
  <si>
    <t>GREEN HORN DIVISION</t>
  </si>
  <si>
    <t>Sloth Monsters</t>
  </si>
  <si>
    <t>Bullets</t>
  </si>
  <si>
    <t>Dogs</t>
  </si>
  <si>
    <t>GREEN HORN TOTALS</t>
  </si>
  <si>
    <t>GRAY BEARD DIVISION</t>
  </si>
  <si>
    <t>Mayors</t>
  </si>
  <si>
    <t>Gamblers</t>
  </si>
  <si>
    <t>Cheetahs</t>
  </si>
  <si>
    <t>GRAY BEARD TOTALS</t>
  </si>
  <si>
    <t>TOTAL</t>
  </si>
  <si>
    <t>Pts</t>
  </si>
  <si>
    <t>OPEN: Nobody</t>
  </si>
  <si>
    <t xml:space="preserve">THE BDFL SCOREBOARD </t>
  </si>
  <si>
    <t>EL</t>
  </si>
  <si>
    <t>Comments</t>
  </si>
  <si>
    <t>WEEK #3</t>
  </si>
  <si>
    <t>Brookside Dogs</t>
  </si>
  <si>
    <t>Benton Bullets</t>
  </si>
  <si>
    <t>Gulf Coast Gamblers</t>
  </si>
  <si>
    <t>Total</t>
  </si>
  <si>
    <t>Avg</t>
  </si>
  <si>
    <t>QB1</t>
  </si>
  <si>
    <t>QB2</t>
  </si>
  <si>
    <t>QB3</t>
  </si>
  <si>
    <t>RB1</t>
  </si>
  <si>
    <t>RB2</t>
  </si>
  <si>
    <t>RB3</t>
  </si>
  <si>
    <t>RB4</t>
  </si>
  <si>
    <t>WR1</t>
  </si>
  <si>
    <t>WR2</t>
  </si>
  <si>
    <t>WR3</t>
  </si>
  <si>
    <t>WR4</t>
  </si>
  <si>
    <t>WR5</t>
  </si>
  <si>
    <t>PK1</t>
  </si>
  <si>
    <t>PK2</t>
  </si>
  <si>
    <t>Fairfield PowerSleds</t>
  </si>
  <si>
    <t>Week #1 Totals</t>
  </si>
  <si>
    <t>Magic City Mayors</t>
  </si>
  <si>
    <t>Week 2 Match-Ups/Lines</t>
  </si>
  <si>
    <t>Wildcats</t>
  </si>
  <si>
    <t>Weekly Rewards</t>
  </si>
  <si>
    <t>Wizardz Winnerz</t>
  </si>
  <si>
    <t>ELVO</t>
  </si>
  <si>
    <t>RED NECK DIVISION</t>
  </si>
  <si>
    <t>RED NECK TOTALS</t>
  </si>
  <si>
    <t>YELLOW HAMMER DIVISION</t>
  </si>
  <si>
    <t>YELLOW HAMMER TOTALS</t>
  </si>
  <si>
    <t>GRAND TOTALS</t>
  </si>
  <si>
    <t>Week #2 Totals</t>
  </si>
  <si>
    <t>Week #17 Totals</t>
  </si>
  <si>
    <t>WEEK #16</t>
  </si>
  <si>
    <t>WEEK #15</t>
  </si>
  <si>
    <t>WEEK #14</t>
  </si>
  <si>
    <t>WEEK #13</t>
  </si>
  <si>
    <t>WEEK #12</t>
  </si>
  <si>
    <t>WEEK #11</t>
  </si>
  <si>
    <t>WEEK #10</t>
  </si>
  <si>
    <t>WEEK #9</t>
  </si>
  <si>
    <t>WEEK #8</t>
  </si>
  <si>
    <t>WEEK #7</t>
  </si>
  <si>
    <t>WEEK #6</t>
  </si>
  <si>
    <t>WEEK #5</t>
  </si>
  <si>
    <t>WEEK #4</t>
  </si>
  <si>
    <t>WEEK #2</t>
  </si>
  <si>
    <t>ww</t>
  </si>
  <si>
    <t>PowerSleds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</si>
  <si>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</si>
  <si>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</si>
  <si>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</si>
  <si>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</si>
  <si>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</si>
  <si>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</si>
  <si>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</si>
  <si>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</si>
  <si>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</si>
  <si>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</si>
  <si>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</si>
  <si>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</si>
  <si>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</si>
  <si>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</si>
  <si>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</si>
  <si>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</si>
  <si>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</si>
  <si>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Division Total:</t>
  </si>
  <si>
    <t>2nd Fiddle Bowl</t>
  </si>
  <si>
    <t>$3 Bill Bowl</t>
  </si>
  <si>
    <t>Lower Feeder Bowl</t>
  </si>
  <si>
    <t>Dirty Sock Bowl</t>
  </si>
  <si>
    <t>Toilet Bowl</t>
  </si>
  <si>
    <t>WEEK #1</t>
  </si>
  <si>
    <t>End of Season</t>
  </si>
  <si>
    <t>QB</t>
  </si>
  <si>
    <t>RB</t>
  </si>
  <si>
    <t>WR</t>
  </si>
  <si>
    <t>PK</t>
  </si>
  <si>
    <t>DF</t>
  </si>
  <si>
    <t>Blitz</t>
  </si>
  <si>
    <t>Druid City Blitz</t>
  </si>
  <si>
    <t>WEEK #17</t>
  </si>
  <si>
    <t>Big Mullet Bowl</t>
  </si>
  <si>
    <t>Power Rankings Leader</t>
  </si>
  <si>
    <t>Grenadiers</t>
  </si>
  <si>
    <t>Western Hills Wildcats</t>
  </si>
  <si>
    <t>Week #3 Totals</t>
  </si>
  <si>
    <t>Week 4 Match-Ups/Lines</t>
  </si>
  <si>
    <t>Week #4 Totals</t>
  </si>
  <si>
    <t>Week 5 Match-Ups/Lines</t>
  </si>
  <si>
    <t>Week #5 Totals</t>
  </si>
  <si>
    <t>Week 6  Match-Ups/Lines</t>
  </si>
  <si>
    <t>Week #6 Totals</t>
  </si>
  <si>
    <t>Week 7 Match-Ups/Lines</t>
  </si>
  <si>
    <t>Week #7 Totals</t>
  </si>
  <si>
    <t>Week 8 Match-Ups/Lines</t>
  </si>
  <si>
    <t>Week #8 Totals</t>
  </si>
  <si>
    <t>Week 9 Match-Ups/Lines</t>
  </si>
  <si>
    <t>Week #9 Totals</t>
  </si>
  <si>
    <t>Week 10 Match-Ups/Lines</t>
  </si>
  <si>
    <t>Week #10 Totals</t>
  </si>
  <si>
    <t>Week 11 Match-Ups/Lines</t>
  </si>
  <si>
    <t>Week #11 Totals</t>
  </si>
  <si>
    <t>Week 12 Match-Ups/Lines</t>
  </si>
  <si>
    <t>Week #12 Totals</t>
  </si>
  <si>
    <t>Week 13 Match-Ups/Lines</t>
  </si>
  <si>
    <t>Week #13 Totals</t>
  </si>
  <si>
    <t>Week 14 Match-Ups/Lines</t>
  </si>
  <si>
    <t>Week #14 Totals</t>
  </si>
  <si>
    <t>Week 15 Match-Ups/Lines</t>
  </si>
  <si>
    <t>Week #15 Totals</t>
  </si>
  <si>
    <t>Week 16 Match-Ups/Lines</t>
  </si>
  <si>
    <t>Week #16 Totals</t>
  </si>
  <si>
    <t>Week 17 Match-Ups/Lines</t>
  </si>
  <si>
    <t>Win</t>
  </si>
  <si>
    <t>Loss</t>
  </si>
  <si>
    <t>BDCS</t>
  </si>
  <si>
    <t>BMS</t>
  </si>
  <si>
    <t>Duncanville Armadillos</t>
  </si>
  <si>
    <t>Armadillos</t>
  </si>
  <si>
    <t>DF1</t>
  </si>
  <si>
    <t>DF2</t>
  </si>
  <si>
    <t>Jugtown Juggernauts</t>
  </si>
  <si>
    <t>Juggernauts</t>
  </si>
  <si>
    <t>Freebirds</t>
  </si>
  <si>
    <t>Bellcows</t>
  </si>
  <si>
    <t>Blue Deacons</t>
  </si>
  <si>
    <t>Dorians</t>
  </si>
  <si>
    <t>Fieldstown Bellcows</t>
  </si>
  <si>
    <t>Mt. High Blue Deacons</t>
  </si>
  <si>
    <t>Week #1</t>
  </si>
  <si>
    <t>Week #2</t>
  </si>
  <si>
    <t>at</t>
  </si>
  <si>
    <t>Week #3</t>
  </si>
  <si>
    <t>Week #4</t>
  </si>
  <si>
    <t>Week #5</t>
  </si>
  <si>
    <t>Week #6</t>
  </si>
  <si>
    <t>Week #7</t>
  </si>
  <si>
    <t>Week #8</t>
  </si>
  <si>
    <t>Week #9</t>
  </si>
  <si>
    <t>Week #10</t>
  </si>
  <si>
    <t>Week #11</t>
  </si>
  <si>
    <t>Week #12</t>
  </si>
  <si>
    <t>Week #13</t>
  </si>
  <si>
    <t>Week #14</t>
  </si>
  <si>
    <t>Big Daddy of the Week</t>
  </si>
  <si>
    <t>Top Gun</t>
  </si>
  <si>
    <t>Toilet Seat</t>
  </si>
  <si>
    <t>Black Creek Freebirds</t>
  </si>
  <si>
    <t>Shades Creek Sloth Monsters</t>
  </si>
  <si>
    <t>Southside Cheetahs</t>
  </si>
  <si>
    <t>Week 5</t>
  </si>
  <si>
    <t>Week 6</t>
  </si>
  <si>
    <t>Week 7</t>
  </si>
  <si>
    <t>Week 8</t>
  </si>
  <si>
    <t>Week 9</t>
  </si>
  <si>
    <t>Week 10</t>
  </si>
  <si>
    <t>Week 11</t>
  </si>
  <si>
    <t>Mayfield/CLE</t>
  </si>
  <si>
    <t>Landry/CLE</t>
  </si>
  <si>
    <t>Myers/SEA</t>
  </si>
  <si>
    <t>Mahomes/KC</t>
  </si>
  <si>
    <t>Butker/KC</t>
  </si>
  <si>
    <t>Hill/KC</t>
  </si>
  <si>
    <t>Kelce/KC</t>
  </si>
  <si>
    <t>Chubb/CLE</t>
  </si>
  <si>
    <t>Wilson/SEA</t>
  </si>
  <si>
    <t>Carson/SEA</t>
  </si>
  <si>
    <t>Penny/SEA</t>
  </si>
  <si>
    <t>Lockett/SEA</t>
  </si>
  <si>
    <t>Ridley/ATL</t>
  </si>
  <si>
    <t>Ryan/ATL</t>
  </si>
  <si>
    <t>Cooper/DAL</t>
  </si>
  <si>
    <t>Prescott/DAL</t>
  </si>
  <si>
    <t>Elliott/DAL</t>
  </si>
  <si>
    <t>Sanders/MIA</t>
  </si>
  <si>
    <t>Bone Head</t>
  </si>
  <si>
    <t xml:space="preserve"> </t>
  </si>
  <si>
    <t>SCHEDULES BY WEEK</t>
  </si>
  <si>
    <t>NFL OFF WEEKS</t>
  </si>
  <si>
    <t>Jacobs/LV</t>
  </si>
  <si>
    <t>Hill/NO</t>
  </si>
  <si>
    <t>Moss/BUF</t>
  </si>
  <si>
    <t>Boyd/CIN</t>
  </si>
  <si>
    <t>Williams/LAC</t>
  </si>
  <si>
    <t>Tannehill/TEN</t>
  </si>
  <si>
    <t>Ekeler/LAC</t>
  </si>
  <si>
    <t>Singletary/BUF</t>
  </si>
  <si>
    <t>Henderson/LAR</t>
  </si>
  <si>
    <t>Kittle/SF</t>
  </si>
  <si>
    <t>Metcalf/SEA</t>
  </si>
  <si>
    <t>Brown/TEN</t>
  </si>
  <si>
    <t>McLaurin/WAS</t>
  </si>
  <si>
    <t>McManus/DEN</t>
  </si>
  <si>
    <t>Roethlisberger/PIT</t>
  </si>
  <si>
    <t>Cousins/MIN</t>
  </si>
  <si>
    <t>McCaffrey/CAR</t>
  </si>
  <si>
    <t>Gibson/WAS</t>
  </si>
  <si>
    <t>Schuster/PIT</t>
  </si>
  <si>
    <t>Brown/BAL</t>
  </si>
  <si>
    <t>Ruggs/LV</t>
  </si>
  <si>
    <t>Crosby/GB</t>
  </si>
  <si>
    <t>Jackson/BAL</t>
  </si>
  <si>
    <t>Mostert/SF</t>
  </si>
  <si>
    <t>Thielen/MIN</t>
  </si>
  <si>
    <t>Hardman/KC</t>
  </si>
  <si>
    <t>Zuerlein/DAL</t>
  </si>
  <si>
    <t>Garoppolo/SF</t>
  </si>
  <si>
    <t>Cook/MIN</t>
  </si>
  <si>
    <t>Jones/TB</t>
  </si>
  <si>
    <t>Helaire/KC</t>
  </si>
  <si>
    <t>Thomas/NO</t>
  </si>
  <si>
    <t>Moore/CAR</t>
  </si>
  <si>
    <t>Gould/SF</t>
  </si>
  <si>
    <t>Lock/DEN</t>
  </si>
  <si>
    <t>Rodgers/GB</t>
  </si>
  <si>
    <t>Mixon/CIN</t>
  </si>
  <si>
    <t>Hunt/CLE</t>
  </si>
  <si>
    <t>Mattison/MIN</t>
  </si>
  <si>
    <t>Taylor/IND</t>
  </si>
  <si>
    <t>Andrews/BAL</t>
  </si>
  <si>
    <t>Cooks/HOU</t>
  </si>
  <si>
    <t>Carr/LV</t>
  </si>
  <si>
    <t>Harris/NE</t>
  </si>
  <si>
    <t>Diggs/BUF</t>
  </si>
  <si>
    <t>Lamb/DAL</t>
  </si>
  <si>
    <t>Koo/ATL</t>
  </si>
  <si>
    <t>Herbert/LAC</t>
  </si>
  <si>
    <t>Jones/GB</t>
  </si>
  <si>
    <t>Sanders/PHI</t>
  </si>
  <si>
    <t>Kupp/LAR</t>
  </si>
  <si>
    <t>Johnson/PIT</t>
  </si>
  <si>
    <t>Boswell/PIT</t>
  </si>
  <si>
    <t>Murray/ARI</t>
  </si>
  <si>
    <t>Hurts/PHI</t>
  </si>
  <si>
    <t>Swift/DET</t>
  </si>
  <si>
    <t>Lutz/NO</t>
  </si>
  <si>
    <t>Allen/BUF</t>
  </si>
  <si>
    <t>Henry/TEN</t>
  </si>
  <si>
    <t>Godwin/TB</t>
  </si>
  <si>
    <t>Jeudy/DEN</t>
  </si>
  <si>
    <t>Lambo/JAX</t>
  </si>
  <si>
    <t>Fairbairn/HOU</t>
  </si>
  <si>
    <t>Adams/GB</t>
  </si>
  <si>
    <t>Woods/LAR</t>
  </si>
  <si>
    <t>Higgins/CIN</t>
  </si>
  <si>
    <t>Brady/TB</t>
  </si>
  <si>
    <t>Burrow/CIN</t>
  </si>
  <si>
    <t>Kamara/NO</t>
  </si>
  <si>
    <t>Allen/LAC</t>
  </si>
  <si>
    <t>Samuel/SF</t>
  </si>
  <si>
    <t>Tucker/BAL</t>
  </si>
  <si>
    <t>Gano/NYG</t>
  </si>
  <si>
    <t>White/NE</t>
  </si>
  <si>
    <t>Pollard/DAL</t>
  </si>
  <si>
    <t>Aiyuk/SF</t>
  </si>
  <si>
    <t>Shenault/JAX</t>
  </si>
  <si>
    <t>Bass/BUF</t>
  </si>
  <si>
    <t>Carlson/LV</t>
  </si>
  <si>
    <t>Waller/LV</t>
  </si>
  <si>
    <t>Evans/TB</t>
  </si>
  <si>
    <t>Hopkins/ARI</t>
  </si>
  <si>
    <t>Jefferson/MIN</t>
  </si>
  <si>
    <t>Jones/NYG</t>
  </si>
  <si>
    <t>Gordon/DEN</t>
  </si>
  <si>
    <t>Kirk/ARI</t>
  </si>
  <si>
    <t>Tagovailoa/MIA</t>
  </si>
  <si>
    <t>Gronkowski/TB</t>
  </si>
  <si>
    <t>Week 13</t>
  </si>
  <si>
    <t>Succop/TB</t>
  </si>
  <si>
    <t>Fournette/TB</t>
  </si>
  <si>
    <t>Folk/NE</t>
  </si>
  <si>
    <t>Hines/IND</t>
  </si>
  <si>
    <t>BOWL CHAMPIONSHIP WEEK</t>
  </si>
  <si>
    <t>Robinson/JAX</t>
  </si>
  <si>
    <t>Anderson/CAR</t>
  </si>
  <si>
    <t>New England/NE</t>
  </si>
  <si>
    <t>Houston/HOU</t>
  </si>
  <si>
    <t>Washington/WAS</t>
  </si>
  <si>
    <t>Green Bay/GB</t>
  </si>
  <si>
    <t>Indianapolis/IND</t>
  </si>
  <si>
    <t>Cleveland/CLE</t>
  </si>
  <si>
    <t>Las Vegas/LV</t>
  </si>
  <si>
    <t>Arizona/ARI</t>
  </si>
  <si>
    <t>Tampa Bay/TB</t>
  </si>
  <si>
    <t>Denver/DEN</t>
  </si>
  <si>
    <t>Jacksonville/JAX</t>
  </si>
  <si>
    <t>NY Jets/NYJ</t>
  </si>
  <si>
    <t>Seattle/SEA</t>
  </si>
  <si>
    <t>Dallas/DAL</t>
  </si>
  <si>
    <t>NY Giants/NYG</t>
  </si>
  <si>
    <t>Cincinnati/CIN</t>
  </si>
  <si>
    <t>Atlanta/ATL</t>
  </si>
  <si>
    <t>Buffalo/BUF</t>
  </si>
  <si>
    <t>New Orleans/NO</t>
  </si>
  <si>
    <t>Tennessee/TEN</t>
  </si>
  <si>
    <t>Baltimore/BAL</t>
  </si>
  <si>
    <t>LA Rams/LAR</t>
  </si>
  <si>
    <t>LA Chargers/LAC</t>
  </si>
  <si>
    <t>Pittsburgh/PIT</t>
  </si>
  <si>
    <t>San Francisco/SF</t>
  </si>
  <si>
    <t>Minnesota/MIN</t>
  </si>
  <si>
    <t>Carolina/CAR</t>
  </si>
  <si>
    <t>Detroit/DET</t>
  </si>
  <si>
    <t>Chicago/CHI</t>
  </si>
  <si>
    <t>Kansas City/KC</t>
  </si>
  <si>
    <t>Claypool/PIT</t>
  </si>
  <si>
    <t>Santos/CHI</t>
  </si>
  <si>
    <t>Wilson/SF</t>
  </si>
  <si>
    <t>Tonyan/GB</t>
  </si>
  <si>
    <t>Hockenson/DET</t>
  </si>
  <si>
    <t>Brown/TB</t>
  </si>
  <si>
    <t>Gay/LAR</t>
  </si>
  <si>
    <t>Pittman/IND</t>
  </si>
  <si>
    <t>Avg.</t>
  </si>
  <si>
    <t>ALL NFL TEAMS PLAYING</t>
  </si>
  <si>
    <t>Ol' Proverbial Bowl</t>
  </si>
  <si>
    <t>Big Daddy Bowl</t>
  </si>
  <si>
    <t>1997*</t>
  </si>
  <si>
    <t>Smoke Rise Woosiers</t>
  </si>
  <si>
    <t>Lake Cyrus Sloth Monsters</t>
  </si>
  <si>
    <t>Season</t>
  </si>
  <si>
    <t>BDFL Champions</t>
  </si>
  <si>
    <t>Capital City Bullets</t>
  </si>
  <si>
    <t>Cool Springs Grenadiers</t>
  </si>
  <si>
    <t>Black Creek Wooden Warriors</t>
  </si>
  <si>
    <t>Riverchase Cheetahs</t>
  </si>
  <si>
    <t>Pasco County Wizards </t>
  </si>
  <si>
    <t>Wizards of Greystone</t>
  </si>
  <si>
    <t>2020 Final Standings</t>
  </si>
  <si>
    <t>2021 Pony Draft Order</t>
  </si>
  <si>
    <t>2021 STANDINGS</t>
  </si>
  <si>
    <t>2021 Master Schedule</t>
  </si>
  <si>
    <t>WORM RULE IN PLAY</t>
  </si>
  <si>
    <t>OFF: ATL, NO, NYJ &amp; SF</t>
  </si>
  <si>
    <t>OFF: BUF, DAL, JAX, LAC, MIN &amp; PIT</t>
  </si>
  <si>
    <t>OFF: BAL &amp; LV</t>
  </si>
  <si>
    <t>OFF: CHI, CIN, HOU &amp; NYG</t>
  </si>
  <si>
    <t>OFF: DEN &amp; LAR</t>
  </si>
  <si>
    <t>OFF: ARI &amp; KC</t>
  </si>
  <si>
    <t>OFF: CAR, CLE, GB &amp; TEN</t>
  </si>
  <si>
    <t>OPEN: IND, MIA, NE &amp; PHI</t>
  </si>
  <si>
    <t>OFF: DET, SEA, TB &amp; WAS</t>
  </si>
  <si>
    <t>Bandits</t>
  </si>
  <si>
    <t>Altadena Bandits</t>
  </si>
  <si>
    <t>Week #15</t>
  </si>
  <si>
    <t>WEEKLY ONE ROSTER MOVE (WORM)</t>
  </si>
  <si>
    <t>Scantling/GB</t>
  </si>
  <si>
    <t>Barkley/NYG</t>
  </si>
  <si>
    <t>Winston/NO</t>
  </si>
  <si>
    <t>Edmunds/ARI</t>
  </si>
  <si>
    <t>Moore/NYJ</t>
  </si>
  <si>
    <t>Elliott/PHI</t>
  </si>
  <si>
    <t>Darnold/CAR</t>
  </si>
  <si>
    <t>Sermon/SF</t>
  </si>
  <si>
    <t>Harris/PIT</t>
  </si>
  <si>
    <t>Higbee/LAR</t>
  </si>
  <si>
    <t>Sutton/DEN</t>
  </si>
  <si>
    <t>Cobb/GB</t>
  </si>
  <si>
    <t>BDFL 2021</t>
  </si>
  <si>
    <t>Stafford/LAR</t>
  </si>
  <si>
    <t>Gabbert/TB</t>
  </si>
  <si>
    <t>Lance/SF</t>
  </si>
  <si>
    <t>Smith/NO</t>
  </si>
  <si>
    <t>Jones/NE</t>
  </si>
  <si>
    <t>Montgomery/CHI</t>
  </si>
  <si>
    <t>McKissic/WAS</t>
  </si>
  <si>
    <t>Beasley/BUF</t>
  </si>
  <si>
    <t>Wentz/IND</t>
  </si>
  <si>
    <t>Minchew/PHI</t>
  </si>
  <si>
    <t>Davis/BUF</t>
  </si>
  <si>
    <t>Pitts/ATL</t>
  </si>
  <si>
    <t>Fields/CHI</t>
  </si>
  <si>
    <t>Carter/NYJ</t>
  </si>
  <si>
    <t>Fuller/MIA</t>
  </si>
  <si>
    <t>Gesicki/MIA</t>
  </si>
  <si>
    <t>Ammendola/NYJ</t>
  </si>
  <si>
    <t>Barkley/TEN</t>
  </si>
  <si>
    <t>Drake/LV</t>
  </si>
  <si>
    <t>Cohen/CHI</t>
  </si>
  <si>
    <t>Fant/DEN</t>
  </si>
  <si>
    <t>Davis/NYJ</t>
  </si>
  <si>
    <t>Toney/NYG</t>
  </si>
  <si>
    <t>Callaway/NO</t>
  </si>
  <si>
    <t>Joseph/MIN</t>
  </si>
  <si>
    <t>Lindsay/HOU</t>
  </si>
  <si>
    <t>Beathard/JAX</t>
  </si>
  <si>
    <t>Davis/ATL</t>
  </si>
  <si>
    <t>Ingram/HOU</t>
  </si>
  <si>
    <t>Williams/DEN</t>
  </si>
  <si>
    <t>Jones/TEN</t>
  </si>
  <si>
    <t>Jones/JAX</t>
  </si>
  <si>
    <t>Green/ARI</t>
  </si>
  <si>
    <t>Taylor/HOU</t>
  </si>
  <si>
    <t>Gaskin/MIA</t>
  </si>
  <si>
    <t>Brown/MIA</t>
  </si>
  <si>
    <t>Evans/TEN</t>
  </si>
  <si>
    <t>Robinson/CHI</t>
  </si>
  <si>
    <t>Golladay/NYG</t>
  </si>
  <si>
    <t>Smith/PHI</t>
  </si>
  <si>
    <t>Prater/ARI</t>
  </si>
  <si>
    <t>McPherson/CIN</t>
  </si>
  <si>
    <t>Miami/MIA</t>
  </si>
  <si>
    <t>Thomas/WAS</t>
  </si>
  <si>
    <t>Chark/JAX</t>
  </si>
  <si>
    <t>Wilson/NYJ</t>
  </si>
  <si>
    <t>Lawrence/JAX</t>
  </si>
  <si>
    <t>Hubbard/CAR</t>
  </si>
  <si>
    <t>Beckham/CLE</t>
  </si>
  <si>
    <t>Michel/LAR</t>
  </si>
  <si>
    <t>Conner/ARI</t>
  </si>
  <si>
    <t>Chase/CIN</t>
  </si>
  <si>
    <t>McLaughlin/CLE</t>
  </si>
  <si>
    <t>Goff/DET</t>
  </si>
  <si>
    <t>Brissett/MIA</t>
  </si>
  <si>
    <t>Waddle/MIA</t>
  </si>
  <si>
    <t>Philadelphia/PHI</t>
  </si>
  <si>
    <t>Bridgewater/DEN</t>
  </si>
  <si>
    <t>Dillon/GB</t>
  </si>
  <si>
    <t>Williams/DET</t>
  </si>
  <si>
    <t>Bernard/TB</t>
  </si>
  <si>
    <t>Smith/NE</t>
  </si>
  <si>
    <t>Bateman/BAL</t>
  </si>
  <si>
    <t>New England</t>
  </si>
  <si>
    <t>IN</t>
  </si>
  <si>
    <t>Mineral Spings Grenadiers</t>
  </si>
  <si>
    <t>Rush/DAL</t>
  </si>
  <si>
    <t>Agholor/NE</t>
  </si>
  <si>
    <t>Las Vegas</t>
  </si>
  <si>
    <t>Minnesota</t>
  </si>
  <si>
    <t>San Francisco</t>
  </si>
  <si>
    <t>PowerSleds (-3.5)</t>
  </si>
  <si>
    <t>Grenadiers (P)</t>
  </si>
  <si>
    <t>Bullets (-2.5)</t>
  </si>
  <si>
    <t>Freebirds (-1.5)</t>
  </si>
  <si>
    <t>Mayors (-1.5)</t>
  </si>
  <si>
    <t>Bandits (P)</t>
  </si>
  <si>
    <t>Dogs (-2.5)</t>
  </si>
  <si>
    <t>Wildcats (-3.5)</t>
  </si>
  <si>
    <t xml:space="preserve">Cheetahs </t>
  </si>
  <si>
    <t>Bell/BAL</t>
  </si>
  <si>
    <t>New Orleans</t>
  </si>
  <si>
    <t>Pittsburgh</t>
  </si>
  <si>
    <t>Cleveland</t>
  </si>
  <si>
    <t>Miami</t>
  </si>
  <si>
    <t>LA Rams</t>
  </si>
  <si>
    <t>Tennessee</t>
  </si>
  <si>
    <t>Indianapolis</t>
  </si>
  <si>
    <t>Washington</t>
  </si>
  <si>
    <t>Philadelphia</t>
  </si>
  <si>
    <t>Denver</t>
  </si>
  <si>
    <t>Baltimore</t>
  </si>
  <si>
    <t>Tampa Bay</t>
  </si>
  <si>
    <t>Seibert/DET</t>
  </si>
  <si>
    <t>Goedert/PHI</t>
  </si>
  <si>
    <t>Murray/BAL</t>
  </si>
  <si>
    <t>Trubisky/BUF</t>
  </si>
  <si>
    <t>BEL (-3.5) @ BAN</t>
  </si>
  <si>
    <t>DOG @ WIL (-2.5)</t>
  </si>
  <si>
    <t>GAM (-1.5) @ BUL</t>
  </si>
  <si>
    <t>MAY @ CHE (P)</t>
  </si>
  <si>
    <t>ARM (-4.5) @ FRE</t>
  </si>
  <si>
    <t>JUG @ PS (-3.5)</t>
  </si>
  <si>
    <t>SM @ BLZ (-5.5)</t>
  </si>
  <si>
    <t>GRE @ BD (-2.5)</t>
  </si>
  <si>
    <t>Gray Beard Division</t>
  </si>
  <si>
    <t>Heinicke/WAS</t>
  </si>
  <si>
    <t>Mitchell/SF</t>
  </si>
  <si>
    <t>The Bullets win the first Toilet Seat Team of the Weak award</t>
  </si>
  <si>
    <t>The Freebirds run into the propeller of the Bloody Red Baron</t>
  </si>
  <si>
    <t>The Bandits get a win with a paltry 21 points over the Sloths</t>
  </si>
  <si>
    <t>The Gambino Crime Family can't get BINGO approved in BHM</t>
  </si>
  <si>
    <t>The Nauts blast the Bullets at Craig Field in a "neutral" site game</t>
  </si>
  <si>
    <t>The Armos turn the table on the Dogs to make them road kill</t>
  </si>
  <si>
    <t>The defending champs are this week's highest scoring loser</t>
  </si>
  <si>
    <t>The Sin Wagoneers win the closest game of the week</t>
  </si>
  <si>
    <t>The Bomb Squad lost in the closest game of the week</t>
  </si>
  <si>
    <t>The Blue Deacons can't hunt down the Wildcats on Mt. High</t>
  </si>
  <si>
    <t>The Mayors win the election and keep BHM free from corruption</t>
  </si>
  <si>
    <t>The 'Dillos roll through Brookside like Doddie Goode on a bike</t>
  </si>
  <si>
    <t>The Bellcows get some revenge from last year's title game loss</t>
  </si>
  <si>
    <t>DaBlitz gets a big lift from Crab Legs to shoot down DaBirds</t>
  </si>
  <si>
    <t>The Sloths can't blame this one on the Dreaded Schedule Maker</t>
  </si>
  <si>
    <t>The Comments</t>
  </si>
  <si>
    <t xml:space="preserve">The Wildcats use a special MNF formula to poison the Deacons </t>
  </si>
  <si>
    <t>Chasing the Wiz again</t>
  </si>
  <si>
    <t>Strong start for the Wiz</t>
  </si>
  <si>
    <t>Williams/BAL</t>
  </si>
  <si>
    <t>Pascal/IND</t>
  </si>
  <si>
    <t>Vizcaino/LAC</t>
  </si>
  <si>
    <t>Kansas City</t>
  </si>
  <si>
    <t>Edmonds/ARI</t>
  </si>
  <si>
    <t>Green Bay</t>
  </si>
  <si>
    <t>Bellcows (-3.5)</t>
  </si>
  <si>
    <t>Wildcats (-2.5)</t>
  </si>
  <si>
    <t>Gamblers (-1.5)</t>
  </si>
  <si>
    <t>Cheetahs (P)</t>
  </si>
  <si>
    <t>Armadillos (-4.5)</t>
  </si>
  <si>
    <t>Blitz (-5.5)</t>
  </si>
  <si>
    <t>Blue Deacons (-2.5)</t>
  </si>
  <si>
    <t>Cincinnati</t>
  </si>
  <si>
    <t>Week 3 Match-Ups/Lines</t>
  </si>
  <si>
    <t>McLaurin/WASH</t>
  </si>
  <si>
    <t>DaBlitz earn the year's first Champ-to-Chump award</t>
  </si>
  <si>
    <t>Sloth Monsters earn the year's first Chump-to-Champ award</t>
  </si>
  <si>
    <t xml:space="preserve">Armos win the "Honest Abe" award for the week. Pure Integrity. </t>
  </si>
  <si>
    <t>The Wildcats are the King of the Jungle after only two weeks</t>
  </si>
  <si>
    <t>Williams/KC</t>
  </si>
  <si>
    <t>Bullock/TEN</t>
  </si>
  <si>
    <t>Assuming the cellar dwellar position for the 2nd week in a row</t>
  </si>
  <si>
    <t>Lightning crashes on the Juggernauts at the Dolodome</t>
  </si>
  <si>
    <t>Patterson/ATL</t>
  </si>
  <si>
    <t>The Bomb Squad drops the big one on Mt. High</t>
  </si>
  <si>
    <t>The Freebirds feast on road kill at Black Creek Park</t>
  </si>
  <si>
    <t xml:space="preserve">The Juggernauts can thank the Schedule Maker for this one </t>
  </si>
  <si>
    <t>The Riverboat Gamblers roll the Bullets at Benton Park</t>
  </si>
  <si>
    <t>The Mayors come up six points short on the Southside</t>
  </si>
  <si>
    <t>Moral vict'ry for the Dogs to stay within 14 of the Wildcats</t>
  </si>
  <si>
    <t>The Bandits need to take the TrasAm in for a tune-up</t>
  </si>
  <si>
    <t>All knotted up</t>
  </si>
  <si>
    <t>Momentum gained</t>
  </si>
  <si>
    <t>The Cheetahs edge the Mayors at historic Lakeview Park</t>
  </si>
  <si>
    <t>The Blue Deacons get bombed in more ways than one</t>
  </si>
  <si>
    <t>The Bellcows can thank the Schedule Maker for this one as well</t>
  </si>
  <si>
    <t>BUL @ BEL (-4.5)</t>
  </si>
  <si>
    <t>WIL (-3.5) @ CHE</t>
  </si>
  <si>
    <t>BLZ (-1.5) @ JUG</t>
  </si>
  <si>
    <t>BAN @ FRE (3.5)</t>
  </si>
  <si>
    <t>GRE (-2.5) @ ARM</t>
  </si>
  <si>
    <t>PS (-3.5) @ MAY</t>
  </si>
  <si>
    <t>SM (-2.5) @ DOG</t>
  </si>
  <si>
    <t>GAM @ BD (-1.5)</t>
  </si>
  <si>
    <t xml:space="preserve">Minnesota </t>
  </si>
  <si>
    <t>Bellcows (-4.5)</t>
  </si>
  <si>
    <t>Blitz (-1.5)</t>
  </si>
  <si>
    <t>Freebirds (-3.5)</t>
  </si>
  <si>
    <t>Grenadiers (-2.5)</t>
  </si>
  <si>
    <t>Sloth Monsters (-2.5)</t>
  </si>
  <si>
    <t>Blue Deacons (-1.5)</t>
  </si>
  <si>
    <t>Johnson/NYJ</t>
  </si>
  <si>
    <t>Mills/HOU</t>
  </si>
  <si>
    <t>Gonzalez/CAR</t>
  </si>
  <si>
    <t>Dallas</t>
  </si>
  <si>
    <t>LC</t>
  </si>
  <si>
    <t>Sanders/BUF</t>
  </si>
  <si>
    <t>Patrick/DEN</t>
  </si>
  <si>
    <t>ARM (-2.5) @ GAM</t>
  </si>
  <si>
    <t>MAY (-1.5) @ JUG</t>
  </si>
  <si>
    <t>CHE (-4.5) @ SM</t>
  </si>
  <si>
    <t>DOG @ PS (-3.5)</t>
  </si>
  <si>
    <t>BLZ @ WIL (-2.5)</t>
  </si>
  <si>
    <t>FRE @ BEL (-1.5)</t>
  </si>
  <si>
    <t>BUL @ GRE (-4.5)</t>
  </si>
  <si>
    <t>BD (-3.5) @ BAN</t>
  </si>
  <si>
    <t>The Mean Machine keeps it in high gear to upend the Mayors</t>
  </si>
  <si>
    <t>Last minute roster change put the Mayors in the losing column</t>
  </si>
  <si>
    <t xml:space="preserve">The Dogs get out of the doghouse for their first 2021 vict'ry </t>
  </si>
  <si>
    <t>The Bullets shoot out the lights in a Small Town Saturday Night</t>
  </si>
  <si>
    <t>The Grenade Brigade rolls through Texas like Patton through…</t>
  </si>
  <si>
    <t>Freebirds steal the Bandits shoebox at Black Creek Ball Park</t>
  </si>
  <si>
    <t xml:space="preserve">The Bellcows get blasted by the Bullets on homecoming </t>
  </si>
  <si>
    <t>The Gambino ventures to Mt. High to enjoy the High Life</t>
  </si>
  <si>
    <t>The Blue Deacons can't seem to catch a break this season</t>
  </si>
  <si>
    <t>The Bandits take it on the chin from the Two Out Ball Club</t>
  </si>
  <si>
    <t>The Cheetahs could have lost to 11 other teams, but they didn't</t>
  </si>
  <si>
    <t>The Sloth Monsters rally late, but it isn't enough in Brookside</t>
  </si>
  <si>
    <t>Nauts owe the Dreaded Schedule Maker a beer on Saturday</t>
  </si>
  <si>
    <t>The Wildcats see their hot streak come to a screeching halt</t>
  </si>
  <si>
    <t>The Armadillos roll over and play dead in South Dallas</t>
  </si>
  <si>
    <t>DaBlitz has cooled off tremendously since Week 1</t>
  </si>
  <si>
    <t>Clutch is slipping</t>
  </si>
  <si>
    <t>The Wiz works his magic</t>
  </si>
  <si>
    <t>Blue Deacons (-3.5)</t>
  </si>
  <si>
    <t>Grenadiers (-4.5)</t>
  </si>
  <si>
    <t>Armadillos (-2.5)</t>
  </si>
  <si>
    <t>Bellcows (-1.5)</t>
  </si>
  <si>
    <t>Cheetahs (-4.5)</t>
  </si>
  <si>
    <t>LA Chargers</t>
  </si>
  <si>
    <t>Chicago</t>
  </si>
  <si>
    <t>Arizona</t>
  </si>
  <si>
    <t>Atlanta</t>
  </si>
  <si>
    <t>Williams/CHI</t>
  </si>
  <si>
    <t>Deacons stay the course to break on through to the other side</t>
  </si>
  <si>
    <t>The Bomb Squad is hard to beat on the black top at Mineral</t>
  </si>
  <si>
    <t>DaBlitz goes back to the Northeast for huge win in New England</t>
  </si>
  <si>
    <t>The Beaches of Biloxi got the best of me again…</t>
  </si>
  <si>
    <t>...On that damn river boat the dealers always win…</t>
  </si>
  <si>
    <t>The defending champs are always the team to beat in the BDFL</t>
  </si>
  <si>
    <t>The Mayors get some Monday Night Magic to nip the 'Nauts</t>
  </si>
  <si>
    <t>The Sloths find themselves at the bottom of the BDFL tree</t>
  </si>
  <si>
    <t>The Freebirds lose the Battle of Fultondale to the Bellcows</t>
  </si>
  <si>
    <t>The Bellcows win the Battle of Fultondale over the Freebirds</t>
  </si>
  <si>
    <t>Running your trap before the game isn't a very good practice</t>
  </si>
  <si>
    <t>The 'Nauts get nipped by some MNF magic from Magic City</t>
  </si>
  <si>
    <t>The temperature is cooling in New England and so are the Cats</t>
  </si>
  <si>
    <t>Bandits hit a pitchfork in the road and get derailed in Week 4</t>
  </si>
  <si>
    <t>The Cheetahs stay unbeaten with help from the Schedule Maker</t>
  </si>
  <si>
    <t>Dogs get smeared at the Dolodome by the defending champs</t>
  </si>
  <si>
    <t>CHE (-3.5)@ JUG</t>
  </si>
  <si>
    <t>PS (-4.5) @ BLZ</t>
  </si>
  <si>
    <t>BAN @ BUL (-1.5)</t>
  </si>
  <si>
    <t>BD (-2.5) @ FRE</t>
  </si>
  <si>
    <t>ARM @ BEL (-2.5)</t>
  </si>
  <si>
    <t>GAM @ GRE (-1.5)</t>
  </si>
  <si>
    <t>SM @ WIL (-3.5)</t>
  </si>
  <si>
    <t>DOG @ MAY (-2.5)</t>
  </si>
  <si>
    <t>Big week for Vegas</t>
  </si>
  <si>
    <t>Rountree/LAC</t>
  </si>
  <si>
    <t>Knox/BUF</t>
  </si>
  <si>
    <t>Seattle</t>
  </si>
  <si>
    <t>PowerSleds (-4.5)</t>
  </si>
  <si>
    <t>Mayors (-2.5)</t>
  </si>
  <si>
    <t>Grenadiers (-1.5)</t>
  </si>
  <si>
    <t>Bellcows (-2.5)</t>
  </si>
  <si>
    <t>Bullets (-1.5)</t>
  </si>
  <si>
    <t>Cheetahs (-3.5)</t>
  </si>
  <si>
    <t>THROWBACK WEEK</t>
  </si>
  <si>
    <t>Stevenson/NE</t>
  </si>
  <si>
    <t>BEL @ BD (-1.5)</t>
  </si>
  <si>
    <t>BLZ @ CHE (-4.5)</t>
  </si>
  <si>
    <t>JUG @ DOG (-3.5)</t>
  </si>
  <si>
    <t>GRE (-2.5) @ FRE</t>
  </si>
  <si>
    <t>BUL @ ARM (-1.5)</t>
  </si>
  <si>
    <t>WIL @ MAY (P)</t>
  </si>
  <si>
    <t>SM @ PS (-3.5)</t>
  </si>
  <si>
    <t>GAM (-4.5) @ BAN</t>
  </si>
  <si>
    <t>A new leader</t>
  </si>
  <si>
    <t>Slip sliding away</t>
  </si>
  <si>
    <t>DaBlitz crashes and burns at the Kentuck Park Air Show</t>
  </si>
  <si>
    <t>Bandits get tires shot out at Benton Park Car Show</t>
  </si>
  <si>
    <t xml:space="preserve">Nauts get edged at Driver Stadium by the elusive Cheetahs </t>
  </si>
  <si>
    <t>The Bullets owe the Dreaded Schedule Maker (DSM) a six pack</t>
  </si>
  <si>
    <t>The Blue Deacons can't string two wins together after all</t>
  </si>
  <si>
    <t>The Bellcows lose a close one to an unranked Texas ball club</t>
  </si>
  <si>
    <t>Bomb Squad comes up short at a Mineral HR derby contest</t>
  </si>
  <si>
    <t>The Cheetahs stay unbeaten with more smoke and mirrors</t>
  </si>
  <si>
    <t>The little ol' team from from Texas pulls off the upset</t>
  </si>
  <si>
    <t>The Power Sleds know how to keep the pedal to the metal</t>
  </si>
  <si>
    <t>Freebirds are peaking just in time to celebrate Southern Rock</t>
  </si>
  <si>
    <t>The Gambino is riding high after a HR derby redemption tour</t>
  </si>
  <si>
    <t>This one will have the Brookside townfolks befuddled for awhile</t>
  </si>
  <si>
    <t>Sloth Monsters can't ever seem to catch a break in the BDFL</t>
  </si>
  <si>
    <t>The Wildcats celebrated this one with Sam Adams and lobster</t>
  </si>
  <si>
    <t>Mayors used old fashioned magic to cast a spell on the Dogs</t>
  </si>
  <si>
    <t>Houston</t>
  </si>
  <si>
    <t>Dogs (-3.5)</t>
  </si>
  <si>
    <t>Armadillos (-1.5)</t>
  </si>
  <si>
    <t>Mayors (P)</t>
  </si>
  <si>
    <t>Gamblers (-4.5)</t>
  </si>
  <si>
    <t>Henry/NE</t>
  </si>
  <si>
    <t xml:space="preserve">Arizona </t>
  </si>
  <si>
    <t>Herbert/CHI</t>
  </si>
  <si>
    <t>LW</t>
  </si>
  <si>
    <t>Hardeman/KC</t>
  </si>
  <si>
    <t>The Mayors win the Champ-to-Chump award as predicted</t>
  </si>
  <si>
    <t>Bandits (v)</t>
  </si>
  <si>
    <t>Holding a slight edge</t>
  </si>
  <si>
    <t>Within striking distance</t>
  </si>
  <si>
    <t>King Henry carries the Sleds to another big vict'ry</t>
  </si>
  <si>
    <t>The Grenadiers win the Brother Bowl at Black Creek</t>
  </si>
  <si>
    <t>The Freebirds get boat raced at home against the Grenadiers</t>
  </si>
  <si>
    <t>The Bellcows get their bell rung on the road high atop Mt. High</t>
  </si>
  <si>
    <t>The Cheetahs taste defeat for the first time of the season</t>
  </si>
  <si>
    <t>Hilton/IND</t>
  </si>
  <si>
    <t>Booger Bass comes up big on MNF to slay the Juggernauts</t>
  </si>
  <si>
    <t>The Dogs get some MNF magic to edge the 'Nauts</t>
  </si>
  <si>
    <t>The Wildcats teach the Mayors about consistency</t>
  </si>
  <si>
    <t>The Bandits get the first vict'ry using the new criteria for overtime</t>
  </si>
  <si>
    <t>The Gamblers get the first loss using the new criteria for overtime</t>
  </si>
  <si>
    <t>The Sloth Monsters can't ever catch a break from the DSM</t>
  </si>
  <si>
    <t>The Blue Deacons get the best of the Bellcows in a humdinger</t>
  </si>
  <si>
    <t>The Texas Armada gets sunk on Monday Night Football</t>
  </si>
  <si>
    <t>The Bullets sink the Texas Armada on Monday Night Football</t>
  </si>
  <si>
    <t>Da Blitz knocks off the previously undefeated Cheetahs in Week 6</t>
  </si>
  <si>
    <t>BEL @ SM (P)</t>
  </si>
  <si>
    <t>GRE @ PS (-3.5)</t>
  </si>
  <si>
    <t>FRE (-1.5) @ JUG</t>
  </si>
  <si>
    <t>ARM @ CHE (-2.5)</t>
  </si>
  <si>
    <t>MAY (-1.5) @ BD</t>
  </si>
  <si>
    <t>BUL @ BLZ (-2.5)</t>
  </si>
  <si>
    <t>DOG (-4.5) @ BAN</t>
  </si>
  <si>
    <t>WIL (-3.5) @ GAM</t>
  </si>
  <si>
    <t>Johnson/CLE</t>
  </si>
  <si>
    <t>Sloth Monsters (P)</t>
  </si>
  <si>
    <t>Blitz (-2.5)</t>
  </si>
  <si>
    <t>Cheetahs (-2.5)</t>
  </si>
  <si>
    <t>Dogs (-4.5)</t>
  </si>
  <si>
    <t>FRE (-1.5) @ BUL</t>
  </si>
  <si>
    <t>MAY (-1.5) @ BLZ</t>
  </si>
  <si>
    <t>JUG @ SM (P)</t>
  </si>
  <si>
    <t>Smith/MIN</t>
  </si>
  <si>
    <t>Mooney/CHI</t>
  </si>
  <si>
    <t xml:space="preserve">Cooks/HOU </t>
  </si>
  <si>
    <t>Eason/SEA</t>
  </si>
  <si>
    <t>Woodshed week</t>
  </si>
  <si>
    <t>Wildcats play their wildcards in Biloxi to win big on the Coast</t>
  </si>
  <si>
    <t>The Sin Wagon bounces back to roll over the Texas roadkill</t>
  </si>
  <si>
    <t>Freebirds pick up a big win on familiar turf at Driver Stadium</t>
  </si>
  <si>
    <t>The Mayors get on their soap box at Mt. High with a message</t>
  </si>
  <si>
    <t>The Dixie Mafia gets trumped by the wildcard playing BioCats</t>
  </si>
  <si>
    <t>Sloth Monsters finally catch a break from the Schedule Maker</t>
  </si>
  <si>
    <t>The Bomb Squad drops a big one on the Sleds at the Dolodome</t>
  </si>
  <si>
    <t>The Car Chasers run down the TransAms in Altadena</t>
  </si>
  <si>
    <t>The Bullerino must have an inside deal with the Schedule Maker</t>
  </si>
  <si>
    <t>The Bellcows get mutilated by the Legend of Shades Creek</t>
  </si>
  <si>
    <t>Too much moonshine atop Mt. High can hurt your focus</t>
  </si>
  <si>
    <t>The PowerSleds play a "C" game and get beat at the Dolodome</t>
  </si>
  <si>
    <t>The Bandits can't seem to get the Pontiac TransAm in gear</t>
  </si>
  <si>
    <t>Naut a very good outing for the home team at Driver Stadium</t>
  </si>
  <si>
    <t>DaBlitz gets shot down by the flying Bullets at Kentuck Park</t>
  </si>
  <si>
    <t>Not a good week for the little ol' team from Texas in the BDFL</t>
  </si>
  <si>
    <t>Sheepish week</t>
  </si>
  <si>
    <t>Wright/JAX</t>
  </si>
  <si>
    <t>BAN @ GRE (-4.5)</t>
  </si>
  <si>
    <t>BD (-2.5) @ ARM</t>
  </si>
  <si>
    <t>PS @ WIL (P)</t>
  </si>
  <si>
    <t>DOG @ CHE (-1.5)</t>
  </si>
  <si>
    <t>BEL @ GAM (-2.5)</t>
  </si>
  <si>
    <t>Cousins/WAS</t>
  </si>
  <si>
    <t>Gamblers (-2.5)</t>
  </si>
  <si>
    <t>Wildcats (P)</t>
  </si>
  <si>
    <t>Cheetahs (-1.5)</t>
  </si>
  <si>
    <t>Uzomah/CIN</t>
  </si>
  <si>
    <t>Ingram/NO</t>
  </si>
  <si>
    <t>Flacco/NYJ</t>
  </si>
  <si>
    <t>Gainwell/PHI</t>
  </si>
  <si>
    <t>JUG @ ARM (P)</t>
  </si>
  <si>
    <t>SM @ BUL (-1.5)</t>
  </si>
  <si>
    <t>BLZ @ GAM (-2.5)</t>
  </si>
  <si>
    <t>WIL (-3.5) @ GRE</t>
  </si>
  <si>
    <t>BD @ DOG (P)</t>
  </si>
  <si>
    <t>BAN @ MAY (-3.5)</t>
  </si>
  <si>
    <t>FRE @ PS (-2.5)</t>
  </si>
  <si>
    <t>BEL @ CHE (-1.5)</t>
  </si>
  <si>
    <t>Hopkins/LAC</t>
  </si>
  <si>
    <t>Collins/SEA</t>
  </si>
  <si>
    <t>Shazam! The Mayors make a powerful transformation</t>
  </si>
  <si>
    <t>The Freebirds took the Bullets to the woodshed in Benton</t>
  </si>
  <si>
    <t>The Cheetahs keep on tweaking and keep on winning</t>
  </si>
  <si>
    <t>The Dixie Mafia keeps on stacking up chips and wins</t>
  </si>
  <si>
    <t>The Wildcats knock off the PowerSleds to show their might</t>
  </si>
  <si>
    <t>PowerSleds fall to the BioCats in the Battle of the Roomates</t>
  </si>
  <si>
    <t>Bandits find third gear to cruise past the Grenadiers on MNF</t>
  </si>
  <si>
    <t>The Bullets get a back scope at the Lowndes County Fair</t>
  </si>
  <si>
    <t>The Grenadiers are struggling to get their troops to fight</t>
  </si>
  <si>
    <t>The 'Nauts catch a break from the Dreaded Schedule Maker</t>
  </si>
  <si>
    <t>The Dogs can't hang with the Cheetahs at Lou's in Lakeview</t>
  </si>
  <si>
    <t>DaBlitz crashes and burns at the airshow at Kentuck Park</t>
  </si>
  <si>
    <t>The Blue Deacons go to Texas to bury the deadbeat Armadillos</t>
  </si>
  <si>
    <t>This isn't a banner year for the Legend of Shades Creek</t>
  </si>
  <si>
    <t>The Bellcows get their bell rung by the Gambino in Pascagula</t>
  </si>
  <si>
    <t>The Texas Armada is taking on more water than they can handle</t>
  </si>
  <si>
    <t>Dominant factor</t>
  </si>
  <si>
    <t>Going backwards</t>
  </si>
  <si>
    <t>Siemian/NO</t>
  </si>
  <si>
    <t>Love/GB</t>
  </si>
  <si>
    <t>M Jones/JAX</t>
  </si>
  <si>
    <t>Zeurlein/DAL</t>
  </si>
  <si>
    <t>Armadillos (P)</t>
  </si>
  <si>
    <t>Mayors (-3.5)</t>
  </si>
  <si>
    <t>Dogs (P)</t>
  </si>
  <si>
    <t>PowerSleds (-2.5)</t>
  </si>
  <si>
    <t>Peterson/TEN</t>
  </si>
  <si>
    <t>Jefferson/LAR</t>
  </si>
  <si>
    <t>WIL (-3.5) @ JUG</t>
  </si>
  <si>
    <t>BLZ @ DOG (-2.5)</t>
  </si>
  <si>
    <t>BUL @ BD (P)</t>
  </si>
  <si>
    <t>MAY (-3.5) @ SM</t>
  </si>
  <si>
    <t xml:space="preserve"> CHE @ PS (-4.5)</t>
  </si>
  <si>
    <t>BAN @ ARM (P)</t>
  </si>
  <si>
    <t>GRE (-2.5) @ BEL</t>
  </si>
  <si>
    <t>FRE @ GAM (-1.5)</t>
  </si>
  <si>
    <t>Howard/PHI</t>
  </si>
  <si>
    <t>It's hard to score four points in football and the BDFL</t>
  </si>
  <si>
    <t>The Wildcats take Week 9 off. Must be on vacation, or at war</t>
  </si>
  <si>
    <t>The Mean Machine is running on the rims back from Dolomite</t>
  </si>
  <si>
    <t>Dogs get embarrassed at the grand opening of the 5 Mile Trail</t>
  </si>
  <si>
    <t>Freebirds use some Monday Night magic to out run the Sleds</t>
  </si>
  <si>
    <t>The 'Nauts played a little sluggish and it cost them out in Texas</t>
  </si>
  <si>
    <t>The Gamblers bet it all again on the last hand and came up short</t>
  </si>
  <si>
    <t>The Bellcows got their bell rung over at Lou's Pub in Lakeview</t>
  </si>
  <si>
    <t>DaBlitz loves to gamble and they came up big on the Gulf Coast</t>
  </si>
  <si>
    <t>The hits just keep coming on the Mayors Magical Mystery Tour</t>
  </si>
  <si>
    <t>The Grenadiers leave 14 on the table, but still put up 42 points</t>
  </si>
  <si>
    <t>The Armadillos have learned to stay off of the roads in Texas</t>
  </si>
  <si>
    <t>The Sloth Monsters stay the course and get a well-deserved win</t>
  </si>
  <si>
    <t>The Cheetahs will tease you and then they take all your money</t>
  </si>
  <si>
    <t>The Blue Deacons made a blockbuster trade with a title in mind</t>
  </si>
  <si>
    <t>The Bandits were the last to get in the way of the Mayors on tour</t>
  </si>
  <si>
    <t>Holding serve</t>
  </si>
  <si>
    <t>Gains nothing</t>
  </si>
  <si>
    <t>Daniel/LAC</t>
  </si>
  <si>
    <t>Kmet/CHI</t>
  </si>
  <si>
    <t>Blue Deacons (P)</t>
  </si>
  <si>
    <t>Website History (Uniques)</t>
  </si>
  <si>
    <t>Year</t>
  </si>
  <si>
    <t>Uniques</t>
  </si>
  <si>
    <t>Feb. 2020 - 1,000 uniques</t>
  </si>
  <si>
    <t xml:space="preserve">Oct. 2015 - 939 uniques </t>
  </si>
  <si>
    <t>Beckham/LAR</t>
  </si>
  <si>
    <t>Newton/CAR</t>
  </si>
  <si>
    <t>GRE (-2.5) @ DOG</t>
  </si>
  <si>
    <t>Blitz (P)</t>
  </si>
  <si>
    <t>Mayors (-5.5)</t>
  </si>
  <si>
    <t>BEL @ BLZ (P)</t>
  </si>
  <si>
    <t>SM @ ARM (P)</t>
  </si>
  <si>
    <t>MAY (-5.5) @ BUL</t>
  </si>
  <si>
    <t>BAN @ WIL (-2.5)</t>
  </si>
  <si>
    <t>CHE (-4.5) @ FRE</t>
  </si>
  <si>
    <t>GAM @ PS (-2.5)</t>
  </si>
  <si>
    <t>BD (-3.5) @ JUG</t>
  </si>
  <si>
    <t>IL</t>
  </si>
  <si>
    <t>WORM RULE &amp; TRADES ARE OVER</t>
  </si>
  <si>
    <t>Blitz (v)</t>
  </si>
  <si>
    <t>Ertz/ARI</t>
  </si>
  <si>
    <t>Looking into naming the Toilet Seat award after the Bullets</t>
  </si>
  <si>
    <t>The Bandidos shoot down the Armos in the Texas Showdown</t>
  </si>
  <si>
    <t>The Armadillos can't seem to catch a break this season</t>
  </si>
  <si>
    <t>The Blue Deacons teach Bullet how to survive in the country</t>
  </si>
  <si>
    <t>The Dogs lose to DaBlitz with the new overtime criteria enforced</t>
  </si>
  <si>
    <t>DaBlitz wins in overtime despite leaving 15 points on the the pine</t>
  </si>
  <si>
    <t>Wildcats win at Driver Stadium something the Tigers couldn't do</t>
  </si>
  <si>
    <t>The Sloth Monsters are on a roll with a huge upset of the Mayors</t>
  </si>
  <si>
    <t>The points didn't come so easy for the Mayors in Week 10</t>
  </si>
  <si>
    <t>The Grenadiers gut one out in a rivalry game at El Dorado Park</t>
  </si>
  <si>
    <t>The Freebirds catch a break on the Beaches of Biloxi</t>
  </si>
  <si>
    <t>The Bellcows get their bell rung at home by the F-Bomb Squad</t>
  </si>
  <si>
    <t>The Gamblers roll snake eyes in a game of craps on the Coast</t>
  </si>
  <si>
    <t>Somehow, someway the Cheetahs keep winning games</t>
  </si>
  <si>
    <t>The Sleds are missing a powerful running game with Henry out</t>
  </si>
  <si>
    <t>The Nauts keep saying, "Thank goodness for the Bullets"</t>
  </si>
  <si>
    <t>Off week</t>
  </si>
  <si>
    <t>Improvement</t>
  </si>
  <si>
    <t>NY Giants</t>
  </si>
  <si>
    <t>Foreman/TEN</t>
  </si>
  <si>
    <t>Mixon/CiN</t>
  </si>
  <si>
    <t>NFL</t>
  </si>
  <si>
    <t>BDFL</t>
  </si>
  <si>
    <t>WIL (-4.5) @ FRE</t>
  </si>
  <si>
    <t>CHE (-1.5) @ BD</t>
  </si>
  <si>
    <t>PS (-3.5) BAN</t>
  </si>
  <si>
    <t>ARM @ BLZ (P)</t>
  </si>
  <si>
    <t>BEL @ MAY (-4.5)</t>
  </si>
  <si>
    <t xml:space="preserve">GRE (-2.5) @ SM </t>
  </si>
  <si>
    <t>GAM (-2.5) @ JUG</t>
  </si>
  <si>
    <t>BUL @ DOG (-2.5)</t>
  </si>
  <si>
    <t>Moss/Buf</t>
  </si>
  <si>
    <t>Hmet/CHI</t>
  </si>
  <si>
    <t>The Bomb Squad drops the highest game total in BDFL history</t>
  </si>
  <si>
    <t>The Gamblers are on a big roll as they destroy the Sledheads</t>
  </si>
  <si>
    <t>The Legend of Shades Creek wrecks havoc in Texas</t>
  </si>
  <si>
    <t>DaBlitz shoots down some cows at scenic Kentuck Park</t>
  </si>
  <si>
    <t>The Dogs fall victim to the BDFL's largest single game point total</t>
  </si>
  <si>
    <t>The Mayors win a tough one on the road in Lowdnes County</t>
  </si>
  <si>
    <t>The Freebirds tame the Cheetahs at Black Creek Ballpark</t>
  </si>
  <si>
    <t xml:space="preserve">The Wildcats win a close one at Glen Oaks Park </t>
  </si>
  <si>
    <t>The Armadillos get mauled by the Legend of Shades Creek</t>
  </si>
  <si>
    <t>The Bullets can't keep the politics from controlling Benton</t>
  </si>
  <si>
    <t>The Blue Deacons do something the Blue Devils could do</t>
  </si>
  <si>
    <t>The Bandits win the unofficial Champ-to-Chump award this week</t>
  </si>
  <si>
    <t>The Cheetahs lucky winning streak comes to a halt</t>
  </si>
  <si>
    <t>The PowerSleds fall on hard times with the injury to King Henry</t>
  </si>
  <si>
    <t>The Nauts lose another one on Ed Bruce Field at Driver Stadium</t>
  </si>
  <si>
    <t>The Bellcows get their bell rung again this time in T-Town</t>
  </si>
  <si>
    <t>Up ten with six to go</t>
  </si>
  <si>
    <t>Slye/WAS</t>
  </si>
  <si>
    <t>Maher/NO</t>
  </si>
  <si>
    <t>Slipping</t>
  </si>
  <si>
    <t>McNichols/TEN</t>
  </si>
  <si>
    <t>Davis0/ATL</t>
  </si>
  <si>
    <t>JUG @ BEL (P)</t>
  </si>
  <si>
    <t>BAN @ CHE (-2.5)</t>
  </si>
  <si>
    <t>DOG @ GAM (-1.5)</t>
  </si>
  <si>
    <t>BLZ @ GRE (-3.5)</t>
  </si>
  <si>
    <t>FRE @ MAY (-3.5)</t>
  </si>
  <si>
    <t>BD @ SM (-1.5)</t>
  </si>
  <si>
    <t>ARM @ WIL (-5.5)</t>
  </si>
  <si>
    <t>PS (-6.5) @ BUL</t>
  </si>
  <si>
    <t>Wildcats (-4.5)</t>
  </si>
  <si>
    <t>Mayors (-4.5)</t>
  </si>
  <si>
    <t>Overpowering</t>
  </si>
  <si>
    <t>Hid sucking</t>
  </si>
  <si>
    <t>Bullets showing signs of life down in Brookside</t>
  </si>
  <si>
    <t>The Wildcats attacked and killed the Freebirds</t>
  </si>
  <si>
    <t>Bandits still living off of Week 10 laurels and press clippings</t>
  </si>
  <si>
    <t>Naut the year that Jugtown fans envisioned back in September</t>
  </si>
  <si>
    <t>The Texas Armada sinks in the Black Warrior River</t>
  </si>
  <si>
    <t>The Mayors political machine is missing a cog, or two</t>
  </si>
  <si>
    <t>The Bellcows annex Coalburg as a blow to the Magic City</t>
  </si>
  <si>
    <t>Dogs get shot down at Brookside Ballpark</t>
  </si>
  <si>
    <t>St. Bernard isn't the home field advantage the Deacons need</t>
  </si>
  <si>
    <t>DaBlitz gets the much needed seventh win in Week 12</t>
  </si>
  <si>
    <t>The Grenadiers fall victim to the Legend of Shades Creek</t>
  </si>
  <si>
    <t>The Sin Wagon just keeps on rolling picking up RW's</t>
  </si>
  <si>
    <t>The Gamblers keep rolling the dice and picking up wins</t>
  </si>
  <si>
    <t>The PowerSleds showing some life after the death of King Henry</t>
  </si>
  <si>
    <t>Sloth Monsters have overcome the Dreaded Schedule Maker</t>
  </si>
  <si>
    <t>Two Out Ballclub gets mauled at Black Creek Ballpark</t>
  </si>
  <si>
    <t>Hilliard/TEN</t>
  </si>
  <si>
    <t>PowerSleds (-6.5)</t>
  </si>
  <si>
    <t>Bellcows (P)</t>
  </si>
  <si>
    <t>Grenadiers (-3.5)</t>
  </si>
  <si>
    <t>Wildcats (-5.5)</t>
  </si>
  <si>
    <t>Sloth Monsters (-1.5)</t>
  </si>
  <si>
    <t>Lindsay/MIA</t>
  </si>
  <si>
    <t>Domination</t>
  </si>
  <si>
    <t>WEAK 1001 AM station</t>
  </si>
  <si>
    <t>PS (-3.5) @ ARM</t>
  </si>
  <si>
    <t>CHE @ GAM (P)</t>
  </si>
  <si>
    <t>JUG @ BAN (-2.5)</t>
  </si>
  <si>
    <t>MAY @ GRE (-1.5)</t>
  </si>
  <si>
    <t>DOG @ BEL (-2.5)</t>
  </si>
  <si>
    <t>BD @ BLZ (-1.5)</t>
  </si>
  <si>
    <t>FRE @ SM (-2.5)</t>
  </si>
  <si>
    <t>BUL @ WIL (-4.5)</t>
  </si>
  <si>
    <t>The Freebirds crash on their flight through the Magic City</t>
  </si>
  <si>
    <t>Dogs get rolled down on the Gulf Coast by the Dixie Mafia</t>
  </si>
  <si>
    <t>The Legend of Shades Creek is stacking up the bodies lately</t>
  </si>
  <si>
    <t>The Mayors keep pulling rabbits out of his hat on the big stage</t>
  </si>
  <si>
    <t>When the PowerSleds win without King Henry, the league takes notice</t>
  </si>
  <si>
    <t>The Grenadiers get back on target to bomb the Blitz on the tarmac</t>
  </si>
  <si>
    <t>The Wildcats are building towards a deep run in the BDCS</t>
  </si>
  <si>
    <t>The Cheetahs keep finding a way to stay on top which is admirable</t>
  </si>
  <si>
    <t>The Juggernauts ventured west to Fieldstown to ring the Bell…cows</t>
  </si>
  <si>
    <t>The Blue Deacons are the latest to be mutilated by The Legend</t>
  </si>
  <si>
    <t>Bullets fall victim to the Mean Machine which was back in high gear</t>
  </si>
  <si>
    <t xml:space="preserve">The Dixie Mafia has been known to fund the DSM over the years </t>
  </si>
  <si>
    <t>The Armos seem to have blinders on and can't see the cars coming</t>
  </si>
  <si>
    <t>The Bellcows give this one away with some Kirby coaching</t>
  </si>
  <si>
    <t>The Pontiac TransAm is due for an oil change and four new tires</t>
  </si>
  <si>
    <t>PK-Gay/LAR</t>
  </si>
  <si>
    <t>DaBlitz gets blown up at Mineral before they can take off</t>
  </si>
  <si>
    <t>WORM HOLE HAS CLOSED</t>
  </si>
  <si>
    <t>LAST WEEK OF THE SEASON</t>
  </si>
  <si>
    <t>W18</t>
  </si>
  <si>
    <t>BDCS &amp; BMS QUARTER FINALS</t>
  </si>
  <si>
    <t>BDCS &amp; BMS SEMI FINALS</t>
  </si>
  <si>
    <t>WK18</t>
  </si>
  <si>
    <t>OFF: IND, MIA, NE &amp; PHI</t>
  </si>
  <si>
    <t>Detroit</t>
  </si>
  <si>
    <t>WEEK #18</t>
  </si>
  <si>
    <t>Week #18 Totals</t>
  </si>
  <si>
    <t>Gamblers (P)</t>
  </si>
  <si>
    <t>Bandits (-2.5)</t>
  </si>
  <si>
    <t>Jacksonville</t>
  </si>
  <si>
    <t>New York Giants</t>
  </si>
  <si>
    <t>Lambo/FA</t>
  </si>
  <si>
    <t>Carolina</t>
  </si>
  <si>
    <t>MF</t>
  </si>
  <si>
    <t>Nice move…Exlax</t>
  </si>
  <si>
    <t>Cruise control</t>
  </si>
  <si>
    <t>Playing their way out of the BDCS - Part 1</t>
  </si>
  <si>
    <t>Playing their way out of the BDCS - Part 2</t>
  </si>
  <si>
    <t>It is hard to just score 5 points even in the BDFL</t>
  </si>
  <si>
    <t xml:space="preserve">The Bellcows lose the Battle of El Dorado </t>
  </si>
  <si>
    <t>The Dogs win the Battle of El Dorado</t>
  </si>
  <si>
    <t xml:space="preserve">Naut the season the fans wanted in Jugtown </t>
  </si>
  <si>
    <t>The Grenadiers fall victim to a rabbit's foot on MNF</t>
  </si>
  <si>
    <t>The Wildcats get shot down at home by the Bullets</t>
  </si>
  <si>
    <t>The Bandits get the transmission re-bulit in the Pontiac TransAm</t>
  </si>
  <si>
    <t>The Freebirds are trying hard to win their way into the BDCS</t>
  </si>
  <si>
    <t>The Mean Machine finds the road back to winning in Texas</t>
  </si>
  <si>
    <t xml:space="preserve">The Gambino falls for the chips are all on the table dance </t>
  </si>
  <si>
    <t xml:space="preserve">The Cheetahs push all the chips to the center of the table </t>
  </si>
  <si>
    <t>DaBlitz makes a strong showing to the Committee of One</t>
  </si>
  <si>
    <t>The Bullets shoot out the lights at Western Hills Mall</t>
  </si>
  <si>
    <t>The Mayors get some Monday Night Magic to win comeback</t>
  </si>
  <si>
    <t>GRE (-4.5) @ JUG</t>
  </si>
  <si>
    <t>BUL @ CHE (-3.5)</t>
  </si>
  <si>
    <t>BAN @ BLZ (-2.5)</t>
  </si>
  <si>
    <t>ARM @ MAY (-5.5)</t>
  </si>
  <si>
    <t>SM @ GAM (P)</t>
  </si>
  <si>
    <t>BD @ PS (-3.5)</t>
  </si>
  <si>
    <t>FRE (-2.5) @ DOG</t>
  </si>
  <si>
    <t xml:space="preserve">BEL @ WIL (-3.5) </t>
  </si>
  <si>
    <t>Washington/</t>
  </si>
  <si>
    <t>Grenadiers(-4.5)</t>
  </si>
  <si>
    <t>Freebirds (-2.5)</t>
  </si>
  <si>
    <t>Tamp Bay</t>
  </si>
  <si>
    <t>Reeling</t>
  </si>
  <si>
    <t>Sloth Monsters fail to make the BDCS due to the Bullet Rule</t>
  </si>
  <si>
    <t>The Soylent Green Machine is chewing up the competition</t>
  </si>
  <si>
    <t>The Mayors are hoping not to peak too soon</t>
  </si>
  <si>
    <t>Armadillos put up a nice number with little effort</t>
  </si>
  <si>
    <t>The Freebirds get a "Free Ride" into the BDCS</t>
  </si>
  <si>
    <t>The Bellcows upset the highly touted Wildcats to enter the BMS</t>
  </si>
  <si>
    <t>DaBlitz wins a close one and earns their way into the BDCS</t>
  </si>
  <si>
    <t>Not how you want to enter the BDCS next week</t>
  </si>
  <si>
    <t>Nauts get chewed up on Ed Bruce Field at Driver Stadium</t>
  </si>
  <si>
    <t>The Wildcats enter the BDCS with a bruised paw</t>
  </si>
  <si>
    <t>The Bandits get blindsided by DaBlitz at Kentuck Park</t>
  </si>
  <si>
    <t>The PowerSleds get shocked by the Deacons at the Dolodome</t>
  </si>
  <si>
    <t>Blue Deacons enter the Big Mullet Series as a favorite</t>
  </si>
  <si>
    <t>The Bullets fall victim to their own Bullet Rule, well maybe not</t>
  </si>
  <si>
    <t>The Dogs are still reading their press clippings from 2019</t>
  </si>
  <si>
    <t xml:space="preserve"> #8 FRE @ #1 GRE (-4.5)</t>
  </si>
  <si>
    <t>#7 BLZ @ #2 MAY (-3.5)</t>
  </si>
  <si>
    <t>#8 JUG @ #1 SM (-4.5)</t>
  </si>
  <si>
    <t>#7 BAN @ #2 BD (-3.5)</t>
  </si>
  <si>
    <t xml:space="preserve"> #5 ARM @ #4 BUL (-1.5)</t>
  </si>
  <si>
    <t>#6 BEL @ #3 DOG (-2.5)</t>
  </si>
  <si>
    <t>The Gambino bounces back to take the #5 seed in the BDCS</t>
  </si>
  <si>
    <t xml:space="preserve"> #6 CHE @ #3 WIL (-2.5)</t>
  </si>
  <si>
    <t>#5 GAM @ #4 PS (-1.5)</t>
  </si>
  <si>
    <t>2021 Post-Season Seedings</t>
  </si>
  <si>
    <t>Sloth Monsters (-4.5)</t>
  </si>
  <si>
    <t>Evans/TN</t>
  </si>
  <si>
    <t>#8</t>
  </si>
  <si>
    <t>#1</t>
  </si>
  <si>
    <t>#7</t>
  </si>
  <si>
    <t>#6</t>
  </si>
  <si>
    <t>#3</t>
  </si>
  <si>
    <t>#5</t>
  </si>
  <si>
    <t>Bell/TB</t>
  </si>
  <si>
    <t>Succup/TB</t>
  </si>
  <si>
    <t>Freebirds (v)</t>
  </si>
  <si>
    <t>Runaway train</t>
  </si>
  <si>
    <t>The Cheetahs just keep on winning. One of two upsets this week</t>
  </si>
  <si>
    <t>The Legend of Shades Creek strikes again. This time on the coast</t>
  </si>
  <si>
    <t>The Mayors check all the ballot boxes in this business-like win</t>
  </si>
  <si>
    <t>The PowerSleds blast the Dixie Mafia at the Dolodome</t>
  </si>
  <si>
    <t>The Dogs are always tough down on the coast in the Big Mullet</t>
  </si>
  <si>
    <t>Freebirds get some Monday Night Magic to upset the G-Men in OT</t>
  </si>
  <si>
    <t xml:space="preserve">Shoulda, woulda, coulda. The Grenadiers see their dream run end </t>
  </si>
  <si>
    <t>The Gamblers bet heavy and lost. Sleeping in the streets this week</t>
  </si>
  <si>
    <t>DaBlitz had a shot at the title again this year, but bowed out again</t>
  </si>
  <si>
    <t>The Bullets win over the Armos and then head to Texas to rub it in</t>
  </si>
  <si>
    <t>The Armadillos get shot and then runover down in Perdido Keys</t>
  </si>
  <si>
    <t>The Nauts get beaten by the Sloths, but avoid the A.W.</t>
  </si>
  <si>
    <t>The Bellcows get their bell rung by the Brookside Paroll Board</t>
  </si>
  <si>
    <t>The Blue Deacons handle the Bandits in the BMS quarter finals</t>
  </si>
  <si>
    <t>The Wildcats lay a rotten egg in the opening round of the BDCS</t>
  </si>
  <si>
    <t>The Bandits didn't find the FloraBama too friendly at Christmas</t>
  </si>
  <si>
    <t>CHE @ PS (-1.5)</t>
  </si>
  <si>
    <t>BUL @ SM (-3.5)</t>
  </si>
  <si>
    <t>DOG @ BD (-2.5)</t>
  </si>
  <si>
    <t>JUG @ ARM (-1.5)</t>
  </si>
  <si>
    <t xml:space="preserve"> BAN @ BEL (P)</t>
  </si>
  <si>
    <t>BLZ @ GRE (-2.5)</t>
  </si>
  <si>
    <t>GAM @ WIL (P)</t>
  </si>
  <si>
    <t>Oct. 2021 - 1,014 uniques</t>
  </si>
  <si>
    <t>Record Year</t>
  </si>
  <si>
    <t>PowerSleds (-1.5)</t>
  </si>
  <si>
    <t>Wildcats (-P)</t>
  </si>
  <si>
    <t>Sloth Monsters (-3.5)</t>
  </si>
  <si>
    <t>EC</t>
  </si>
  <si>
    <t>ALL NFL TEAM PLAYING</t>
  </si>
  <si>
    <t>Dec. 2021 - 1,117 uniques (all-time record)</t>
  </si>
  <si>
    <t>Bullets/Gamblers</t>
  </si>
  <si>
    <t>The Bullets turn in their best week of the year in Week 17</t>
  </si>
  <si>
    <t>The Gambino calls out Najee Harris on MNF and he responds</t>
  </si>
  <si>
    <t>The Bellcows break a tie to blowout the T-Tops on SNF</t>
  </si>
  <si>
    <t>The Dogs may be the Kings of the Big Mullet Series (BMS)</t>
  </si>
  <si>
    <t>The Cheetahs just keep on finding a way to win this season</t>
  </si>
  <si>
    <t>The Armadillos may have checked out, but not their players</t>
  </si>
  <si>
    <t>The Wildcats are 0-2 in the BDCS despite three All-BDFL players</t>
  </si>
  <si>
    <t>The Mayors survive and advance to Big Daddy Bowl XX in W18</t>
  </si>
  <si>
    <t>The Juggernauts get blind-sided on MNF by the Texas Armada</t>
  </si>
  <si>
    <t>The T-Tops were tied until they got their bell rung on SNF</t>
  </si>
  <si>
    <t>The cluth slipped on the Mean Machine in the BDCS semi-finals</t>
  </si>
  <si>
    <t>The Grenadiers catch DaBlitz on their crash down to reality</t>
  </si>
  <si>
    <t>The Blue Deacons get chewed up at the beach by the Dog Pound</t>
  </si>
  <si>
    <t>The Legend of Shades Creek gets shot in the head by the Bullets</t>
  </si>
  <si>
    <t>It was fun while it lasted as the Freebirds get caged in the end</t>
  </si>
  <si>
    <t>DaBlitz and the Freebirds finally showed their true colors</t>
  </si>
  <si>
    <t>CHE @ MAY (-2.5)</t>
  </si>
  <si>
    <t>FRE @ PS (-3.5)</t>
  </si>
  <si>
    <t>BLZ @ WIL (P)</t>
  </si>
  <si>
    <t>BUL @ DOG (-3.5)</t>
  </si>
  <si>
    <t>BD @ SM (-2.5)</t>
  </si>
  <si>
    <t>JUG @ BAN (P)</t>
  </si>
  <si>
    <t>BEL @ ARM (-1.5)</t>
  </si>
  <si>
    <t>Good night!</t>
  </si>
  <si>
    <t>Lights are out.</t>
  </si>
  <si>
    <t>New York Jets</t>
  </si>
  <si>
    <t xml:space="preserve">Baltimore </t>
  </si>
  <si>
    <t>2020 BDFL</t>
  </si>
  <si>
    <t>Pony Draft</t>
  </si>
  <si>
    <t>Coming in April</t>
  </si>
  <si>
    <t>Wildcats (P) (v)</t>
  </si>
  <si>
    <t>POTY Award Winner</t>
  </si>
  <si>
    <t>Not even close this year</t>
  </si>
  <si>
    <t>Brookside owes the Big Mullet Series (BMS)</t>
  </si>
  <si>
    <t>This was the "what if" season for the Texas Armada</t>
  </si>
  <si>
    <t>DaBlitz lose one in overtime, blames the new OT rules</t>
  </si>
  <si>
    <t>Bandits win the Toilet Bowl to save some face and pride</t>
  </si>
  <si>
    <t>The Gambino lowers the boom on the Troop Train</t>
  </si>
  <si>
    <t>The Mayors win Big Daddy Bowl XX for their 2nd BDFL title</t>
  </si>
  <si>
    <t>The Freebirds win a couple of big ones in the BDCS</t>
  </si>
  <si>
    <t>The O'Bama Years</t>
  </si>
  <si>
    <t>The Cheetahs come up short in their bid for a fifth BDFL title</t>
  </si>
  <si>
    <t>The Sloth Monsters showed some promise late in the season</t>
  </si>
  <si>
    <t>The PowerSleds drop two tough ones in the BDCS</t>
  </si>
  <si>
    <t>Bellcows get that bell rung for a 2022 wake-up call</t>
  </si>
  <si>
    <t>Naut a season to celebrate on Main Street in Jugtown</t>
  </si>
  <si>
    <t>The Grenade Brigage lost their firepower during the BDCS</t>
  </si>
  <si>
    <t>Bullets lay an egg on the beach in front of the Mullet crowd</t>
  </si>
  <si>
    <t>Wildcats had enough star power to have won it all this season</t>
  </si>
  <si>
    <t>It is not so cloudy and cold up on Mt. High these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</si>
</sst>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23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7.5"/>
      <color indexed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7.5"/>
      <name val="Comic Sans MS"/>
      <family val="4"/>
    </font>
    <font>
      <sz val="10"/>
      <color indexed="12"/>
      <name val="Arial"/>
      <family val="2"/>
    </font>
    <font>
      <sz val="10"/>
      <color indexed="51"/>
      <name val="Arial"/>
      <family val="2"/>
    </font>
    <font>
      <b/>
      <sz val="7.5"/>
      <color indexed="23"/>
      <name val="Arial"/>
      <family val="2"/>
    </font>
    <font>
      <b/>
      <sz val="7.5"/>
      <color indexed="17"/>
      <name val="Arial"/>
      <family val="2"/>
    </font>
    <font>
      <sz val="10"/>
      <name val="Sans-serif"/>
    </font>
    <font>
      <b/>
      <sz val="7.5"/>
      <color indexed="9"/>
      <name val="Arial"/>
      <family val="2"/>
    </font>
    <font>
      <sz val="12"/>
      <name val="GoudyOlSt BT"/>
    </font>
    <font>
      <b/>
      <sz val="7.5"/>
      <color indexed="21"/>
      <name val="Arial"/>
      <family val="2"/>
    </font>
    <font>
      <sz val="7.5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sz val="12"/>
      <color indexed="18"/>
      <name val="Times New Roman"/>
      <family val="1"/>
    </font>
    <font>
      <sz val="12"/>
      <color indexed="18"/>
      <name val="Tahoma"/>
      <family val="2"/>
    </font>
    <font>
      <sz val="9"/>
      <name val="Arial"/>
      <family val="2"/>
    </font>
    <font>
      <b/>
      <sz val="12"/>
      <name val="Times New Roman"/>
      <family val="1"/>
    </font>
    <font>
      <sz val="10"/>
      <name val="Verdana"/>
      <family val="2"/>
    </font>
    <font>
      <b/>
      <sz val="9"/>
      <name val="Arial"/>
      <family val="2"/>
    </font>
    <font>
      <sz val="9"/>
      <color indexed="17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b/>
      <sz val="9"/>
      <color indexed="10"/>
      <name val="Arial"/>
      <family val="2"/>
    </font>
    <font>
      <sz val="9"/>
      <color indexed="18"/>
      <name val="Arial"/>
      <family val="2"/>
    </font>
    <font>
      <b/>
      <sz val="9"/>
      <color indexed="60"/>
      <name val="Arial"/>
      <family val="2"/>
    </font>
    <font>
      <sz val="9"/>
      <color indexed="9"/>
      <name val="Arial"/>
      <family val="2"/>
    </font>
    <font>
      <sz val="9"/>
      <name val="Times New Roman"/>
      <family val="1"/>
    </font>
    <font>
      <sz val="9"/>
      <color indexed="18"/>
      <name val="Times New Roman"/>
      <family val="1"/>
    </font>
    <font>
      <b/>
      <sz val="9"/>
      <name val="Times New Roman"/>
      <family val="1"/>
    </font>
    <font>
      <b/>
      <sz val="9"/>
      <color indexed="23"/>
      <name val="Arial"/>
      <family val="2"/>
    </font>
    <font>
      <sz val="9"/>
      <color indexed="51"/>
      <name val="Arial"/>
      <family val="2"/>
    </font>
    <font>
      <b/>
      <sz val="9"/>
      <color indexed="51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sz val="9"/>
      <color indexed="44"/>
      <name val="Arial"/>
      <family val="2"/>
    </font>
    <font>
      <sz val="9"/>
      <color indexed="6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color rgb="FF333399"/>
      <name val="Arial"/>
      <family val="2"/>
    </font>
    <font>
      <b/>
      <sz val="9"/>
      <color rgb="FFFF0000"/>
      <name val="Arial"/>
      <family val="2"/>
    </font>
    <font>
      <b/>
      <sz val="9"/>
      <color theme="3"/>
      <name val="Arial"/>
      <family val="2"/>
    </font>
    <font>
      <b/>
      <sz val="9"/>
      <color rgb="FF1F497D"/>
      <name val="Arial"/>
      <family val="2"/>
    </font>
    <font>
      <sz val="9"/>
      <color rgb="FFFF0000"/>
      <name val="Arial"/>
      <family val="2"/>
    </font>
    <font>
      <b/>
      <sz val="9"/>
      <color rgb="FFFF0000"/>
      <name val="Georgia"/>
      <family val="1"/>
    </font>
    <font>
      <b/>
      <sz val="9"/>
      <color rgb="FF3366FF"/>
      <name val="Arial"/>
      <family val="2"/>
    </font>
    <font>
      <b/>
      <sz val="9"/>
      <color rgb="FFCC0000"/>
      <name val="Arial"/>
      <family val="2"/>
    </font>
    <font>
      <sz val="12"/>
      <color rgb="FFFF0000"/>
      <name val="Arial"/>
      <family val="2"/>
    </font>
    <font>
      <sz val="10"/>
      <color rgb="FFFF9933"/>
      <name val="Arial"/>
      <family val="2"/>
    </font>
    <font>
      <b/>
      <sz val="14"/>
      <color rgb="FFCC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rgb="FFFFCC00"/>
      <name val="Arial"/>
      <family val="2"/>
    </font>
    <font>
      <b/>
      <sz val="9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DDDDDD"/>
      <name val="Arial"/>
      <family val="2"/>
    </font>
    <font>
      <sz val="9"/>
      <color rgb="FFDDDDDD"/>
      <name val="Arial"/>
      <family val="2"/>
    </font>
    <font>
      <b/>
      <sz val="9"/>
      <color rgb="FFFFFFFF"/>
      <name val="Arial"/>
      <family val="2"/>
    </font>
    <font>
      <b/>
      <sz val="9"/>
      <color rgb="FFFF9933"/>
      <name val="Arial"/>
      <family val="2"/>
    </font>
    <font>
      <sz val="8.5"/>
      <color theme="1"/>
      <name val="Arial"/>
      <family val="2"/>
    </font>
    <font>
      <b/>
      <sz val="12"/>
      <color rgb="FFCC0000"/>
      <name val="Arial"/>
      <family val="2"/>
    </font>
    <font>
      <b/>
      <sz val="9"/>
      <color rgb="FF00B0F0"/>
      <name val="Arial"/>
      <family val="2"/>
    </font>
    <font>
      <b/>
      <sz val="9"/>
      <color rgb="FF0099FF"/>
      <name val="Arial"/>
      <family val="2"/>
    </font>
    <font>
      <sz val="9"/>
      <color rgb="FF0099FF"/>
      <name val="Arial"/>
      <family val="2"/>
    </font>
    <font>
      <b/>
      <sz val="9"/>
      <color rgb="FFFF66CC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6"/>
      <name val="Arial"/>
      <family val="2"/>
    </font>
    <font>
      <b/>
      <sz val="9"/>
      <color rgb="FF006699"/>
      <name val="Arial"/>
      <family val="2"/>
    </font>
    <font>
      <b/>
      <sz val="9"/>
      <color rgb="FF009999"/>
      <name val="Arial"/>
      <family val="2"/>
    </font>
    <font>
      <sz val="9"/>
      <name val="Verdana"/>
      <family val="2"/>
    </font>
    <font>
      <b/>
      <sz val="9"/>
      <color rgb="FF444444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CC9900"/>
      <name val="Arial"/>
      <family val="2"/>
    </font>
    <font>
      <b/>
      <sz val="9"/>
      <color rgb="FFC00000"/>
      <name val="Arial"/>
      <family val="2"/>
    </font>
    <font>
      <sz val="9"/>
      <color rgb="FF008000"/>
      <name val="Arial"/>
      <family val="2"/>
    </font>
    <font>
      <b/>
      <sz val="9"/>
      <color rgb="FF008000"/>
      <name val="Arial"/>
      <family val="2"/>
    </font>
    <font>
      <sz val="10"/>
      <name val="Tahoma"/>
      <family val="2"/>
    </font>
    <font>
      <sz val="11"/>
      <name val="Arial"/>
      <family val="2"/>
    </font>
    <font>
      <sz val="11"/>
      <name val="Tahoma"/>
      <family val="2"/>
    </font>
    <font>
      <sz val="11"/>
      <name val="Verdana"/>
      <family val="2"/>
    </font>
    <font>
      <sz val="10"/>
      <color rgb="FF000000"/>
      <name val="Arial"/>
      <family val="2"/>
    </font>
    <font>
      <sz val="9"/>
      <color rgb="FF7030A0"/>
      <name val="Arial"/>
      <family val="2"/>
    </font>
    <font>
      <sz val="9"/>
      <color rgb="FF0000FF"/>
      <name val="Arial"/>
      <family val="2"/>
    </font>
    <font>
      <sz val="9"/>
      <color rgb="FF009999"/>
      <name val="Arial"/>
      <family val="2"/>
    </font>
    <font>
      <sz val="10"/>
      <color rgb="FF009999"/>
      <name val="Arial"/>
      <family val="2"/>
    </font>
    <font>
      <b/>
      <sz val="9"/>
      <color rgb="FF666699"/>
      <name val="Arial"/>
      <family val="2"/>
    </font>
    <font>
      <sz val="9"/>
      <color rgb="FF666699"/>
      <name val="Arial"/>
      <family val="2"/>
    </font>
    <font>
      <sz val="10"/>
      <color rgb="FF66669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20064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A8000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0046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0C0D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54" fillId="0" borderId="0"/>
  </cellStyleXfs>
  <cellXfs count="718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left" wrapText="1"/>
    </xf>
    <xf numFmtId="0" fontId="14" fillId="0" borderId="0" xfId="0" applyFont="1">
      <alignment vertical="center"/>
    </xf>
    <xf numFmtId="0" fontId="6" fillId="0" borderId="0" xfId="0" applyFont="1" applyAlignment="1">
      <alignment horizontal="left" indent="1"/>
    </xf>
    <xf numFmtId="0" fontId="15" fillId="0" borderId="0" xfId="0" applyFont="1">
      <alignment vertical="center"/>
    </xf>
    <xf numFmtId="0" fontId="16" fillId="0" borderId="0" xfId="0" applyFont="1" applyAlignment="1">
      <alignment wrapText="1"/>
    </xf>
    <xf numFmtId="0" fontId="0" fillId="0" borderId="0" xfId="0" applyFill="1" applyBorder="1">
      <alignment vertical="center"/>
    </xf>
    <xf numFmtId="0" fontId="13" fillId="0" borderId="0" xfId="0" applyFont="1" applyBorder="1" applyAlignment="1">
      <alignment horizontal="left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2"/>
    <xf numFmtId="0" fontId="7" fillId="0" borderId="0" xfId="2" applyFont="1" applyFill="1" applyBorder="1"/>
    <xf numFmtId="0" fontId="8" fillId="0" borderId="0" xfId="2" applyFont="1" applyFill="1" applyBorder="1"/>
    <xf numFmtId="0" fontId="17" fillId="0" borderId="0" xfId="2" applyFont="1" applyFill="1" applyBorder="1"/>
    <xf numFmtId="0" fontId="17" fillId="0" borderId="0" xfId="2" applyFont="1" applyFill="1" applyBorder="1" applyAlignment="1">
      <alignment horizontal="right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horizontal="right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 indent="4"/>
    </xf>
    <xf numFmtId="0" fontId="27" fillId="0" borderId="0" xfId="0" applyFont="1" applyAlignment="1">
      <alignment horizontal="left" vertical="center" indent="4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4" fillId="0" borderId="0" xfId="0" applyFo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top"/>
    </xf>
    <xf numFmtId="0" fontId="29" fillId="0" borderId="4" xfId="0" applyFont="1" applyBorder="1" applyAlignment="1">
      <alignment vertical="center"/>
    </xf>
    <xf numFmtId="0" fontId="29" fillId="0" borderId="3" xfId="0" applyFont="1" applyBorder="1">
      <alignment vertical="center"/>
    </xf>
    <xf numFmtId="0" fontId="29" fillId="0" borderId="3" xfId="0" applyFont="1" applyBorder="1" applyAlignment="1">
      <alignment horizontal="center" vertical="center"/>
    </xf>
    <xf numFmtId="0" fontId="32" fillId="0" borderId="5" xfId="0" applyFont="1" applyBorder="1" applyAlignment="1">
      <alignment horizontal="right" vertical="center"/>
    </xf>
    <xf numFmtId="0" fontId="29" fillId="2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9" fillId="0" borderId="3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29" fillId="0" borderId="4" xfId="0" applyFont="1" applyFill="1" applyBorder="1" applyAlignment="1">
      <alignment vertical="center"/>
    </xf>
    <xf numFmtId="0" fontId="29" fillId="0" borderId="3" xfId="0" applyFont="1" applyFill="1" applyBorder="1">
      <alignment vertical="center"/>
    </xf>
    <xf numFmtId="0" fontId="29" fillId="0" borderId="3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right" vertical="center"/>
    </xf>
    <xf numFmtId="0" fontId="29" fillId="3" borderId="7" xfId="0" applyFont="1" applyFill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32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57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0" fontId="29" fillId="0" borderId="9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8" fillId="3" borderId="1" xfId="0" applyFont="1" applyFill="1" applyBorder="1" applyAlignment="1">
      <alignment vertical="center"/>
    </xf>
    <xf numFmtId="0" fontId="38" fillId="3" borderId="2" xfId="0" applyFont="1" applyFill="1" applyBorder="1" applyAlignment="1">
      <alignment vertical="center"/>
    </xf>
    <xf numFmtId="0" fontId="38" fillId="3" borderId="12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29" fillId="0" borderId="5" xfId="0" quotePrefix="1" applyFont="1" applyBorder="1" applyAlignment="1">
      <alignment horizontal="center" vertical="center"/>
    </xf>
    <xf numFmtId="0" fontId="43" fillId="3" borderId="2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vertical="center"/>
    </xf>
    <xf numFmtId="0" fontId="40" fillId="0" borderId="12" xfId="0" applyFont="1" applyFill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0" fontId="40" fillId="0" borderId="3" xfId="0" applyFont="1" applyFill="1" applyBorder="1" applyAlignment="1">
      <alignment horizontal="center" vertical="center"/>
    </xf>
    <xf numFmtId="0" fontId="44" fillId="0" borderId="0" xfId="0" applyFont="1">
      <alignment vertical="center"/>
    </xf>
    <xf numFmtId="0" fontId="29" fillId="0" borderId="0" xfId="0" applyFont="1" applyFill="1" applyBorder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29" fillId="0" borderId="0" xfId="0" applyFont="1" applyBorder="1">
      <alignment vertical="center"/>
    </xf>
    <xf numFmtId="0" fontId="34" fillId="0" borderId="0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34" fillId="0" borderId="0" xfId="0" applyFont="1" applyBorder="1" applyAlignment="1">
      <alignment horizontal="left" wrapText="1"/>
    </xf>
    <xf numFmtId="0" fontId="34" fillId="0" borderId="0" xfId="0" applyFont="1">
      <alignment vertical="center"/>
    </xf>
    <xf numFmtId="0" fontId="34" fillId="0" borderId="0" xfId="0" applyFont="1" applyBorder="1" applyAlignment="1">
      <alignment vertical="top" wrapText="1"/>
    </xf>
    <xf numFmtId="0" fontId="32" fillId="0" borderId="0" xfId="2" applyFont="1"/>
    <xf numFmtId="0" fontId="29" fillId="0" borderId="0" xfId="2" applyFont="1"/>
    <xf numFmtId="0" fontId="29" fillId="0" borderId="0" xfId="2" applyFont="1" applyAlignment="1">
      <alignment horizontal="center"/>
    </xf>
    <xf numFmtId="0" fontId="40" fillId="4" borderId="0" xfId="2" applyFont="1" applyFill="1"/>
    <xf numFmtId="0" fontId="29" fillId="4" borderId="0" xfId="2" applyFont="1" applyFill="1" applyAlignment="1">
      <alignment horizontal="center"/>
    </xf>
    <xf numFmtId="0" fontId="40" fillId="4" borderId="0" xfId="2" applyFont="1" applyFill="1" applyAlignment="1">
      <alignment horizontal="center"/>
    </xf>
    <xf numFmtId="0" fontId="37" fillId="6" borderId="0" xfId="2" applyFont="1" applyFill="1"/>
    <xf numFmtId="0" fontId="34" fillId="6" borderId="0" xfId="2" applyFont="1" applyFill="1" applyAlignment="1">
      <alignment horizontal="center"/>
    </xf>
    <xf numFmtId="0" fontId="38" fillId="6" borderId="0" xfId="2" applyFont="1" applyFill="1" applyAlignment="1">
      <alignment horizontal="center"/>
    </xf>
    <xf numFmtId="0" fontId="49" fillId="5" borderId="0" xfId="2" applyFont="1" applyFill="1"/>
    <xf numFmtId="0" fontId="48" fillId="5" borderId="0" xfId="2" applyFont="1" applyFill="1" applyAlignment="1">
      <alignment horizontal="center"/>
    </xf>
    <xf numFmtId="0" fontId="49" fillId="5" borderId="0" xfId="2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57" fillId="0" borderId="11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0" fillId="0" borderId="0" xfId="0" applyFont="1" applyBorder="1" applyAlignment="1">
      <alignment vertical="center"/>
    </xf>
    <xf numFmtId="0" fontId="2" fillId="0" borderId="0" xfId="2" applyFont="1"/>
    <xf numFmtId="0" fontId="29" fillId="0" borderId="0" xfId="3" applyFont="1"/>
    <xf numFmtId="0" fontId="29" fillId="0" borderId="0" xfId="3" applyFont="1" applyAlignment="1">
      <alignment vertical="top"/>
    </xf>
    <xf numFmtId="0" fontId="34" fillId="0" borderId="0" xfId="3" applyFont="1" applyAlignment="1">
      <alignment vertical="top"/>
    </xf>
    <xf numFmtId="0" fontId="29" fillId="0" borderId="0" xfId="3" applyFont="1" applyFill="1" applyAlignment="1">
      <alignment vertical="top"/>
    </xf>
    <xf numFmtId="0" fontId="34" fillId="0" borderId="0" xfId="3" applyFont="1" applyFill="1" applyAlignment="1">
      <alignment vertical="top"/>
    </xf>
    <xf numFmtId="0" fontId="29" fillId="4" borderId="0" xfId="3" applyFont="1" applyFill="1"/>
    <xf numFmtId="0" fontId="36" fillId="4" borderId="0" xfId="3" applyFont="1" applyFill="1"/>
    <xf numFmtId="0" fontId="34" fillId="6" borderId="0" xfId="3" applyFont="1" applyFill="1"/>
    <xf numFmtId="0" fontId="38" fillId="6" borderId="0" xfId="3" applyFont="1" applyFill="1"/>
    <xf numFmtId="0" fontId="38" fillId="6" borderId="0" xfId="3" applyFont="1" applyFill="1" applyAlignment="1">
      <alignment horizontal="right"/>
    </xf>
    <xf numFmtId="0" fontId="48" fillId="5" borderId="0" xfId="3" applyFont="1" applyFill="1"/>
    <xf numFmtId="0" fontId="49" fillId="5" borderId="0" xfId="3" applyFont="1" applyFill="1"/>
    <xf numFmtId="0" fontId="49" fillId="5" borderId="0" xfId="3" applyFont="1" applyFill="1" applyAlignment="1">
      <alignment horizontal="right"/>
    </xf>
    <xf numFmtId="0" fontId="34" fillId="0" borderId="0" xfId="0" applyFont="1" applyFill="1" applyBorder="1" applyAlignment="1">
      <alignment vertical="center" wrapText="1"/>
    </xf>
    <xf numFmtId="0" fontId="29" fillId="0" borderId="0" xfId="3" applyFont="1" applyFill="1"/>
    <xf numFmtId="0" fontId="63" fillId="4" borderId="0" xfId="3" applyFont="1" applyFill="1"/>
    <xf numFmtId="0" fontId="63" fillId="4" borderId="0" xfId="3" applyFont="1" applyFill="1" applyAlignment="1">
      <alignment horizontal="right"/>
    </xf>
    <xf numFmtId="0" fontId="64" fillId="0" borderId="0" xfId="0" applyFont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horizontal="right" vertical="center"/>
    </xf>
    <xf numFmtId="0" fontId="55" fillId="0" borderId="0" xfId="0" applyFont="1" applyAlignment="1">
      <alignment vertical="center"/>
    </xf>
    <xf numFmtId="0" fontId="60" fillId="0" borderId="0" xfId="0" applyFont="1" applyAlignment="1">
      <alignment horizontal="center" vertical="center"/>
    </xf>
    <xf numFmtId="0" fontId="65" fillId="0" borderId="0" xfId="2" applyFont="1"/>
    <xf numFmtId="0" fontId="60" fillId="7" borderId="0" xfId="3" applyFont="1" applyFill="1"/>
    <xf numFmtId="0" fontId="67" fillId="7" borderId="0" xfId="3" applyFont="1" applyFill="1"/>
    <xf numFmtId="0" fontId="68" fillId="7" borderId="0" xfId="2" applyFont="1" applyFill="1" applyAlignment="1">
      <alignment horizontal="center"/>
    </xf>
    <xf numFmtId="0" fontId="67" fillId="7" borderId="0" xfId="3" applyFont="1" applyFill="1" applyAlignment="1">
      <alignment horizontal="right"/>
    </xf>
    <xf numFmtId="0" fontId="67" fillId="7" borderId="0" xfId="2" applyFont="1" applyFill="1" applyAlignment="1">
      <alignment horizontal="center"/>
    </xf>
    <xf numFmtId="0" fontId="48" fillId="8" borderId="0" xfId="3" applyFont="1" applyFill="1"/>
    <xf numFmtId="0" fontId="69" fillId="8" borderId="0" xfId="3" applyFont="1" applyFill="1"/>
    <xf numFmtId="0" fontId="49" fillId="8" borderId="0" xfId="2" applyFont="1" applyFill="1"/>
    <xf numFmtId="0" fontId="48" fillId="8" borderId="0" xfId="2" applyFont="1" applyFill="1" applyAlignment="1">
      <alignment horizontal="center"/>
    </xf>
    <xf numFmtId="0" fontId="49" fillId="8" borderId="0" xfId="3" applyFont="1" applyFill="1"/>
    <xf numFmtId="0" fontId="69" fillId="8" borderId="0" xfId="3" applyFont="1" applyFill="1" applyAlignment="1">
      <alignment horizontal="right"/>
    </xf>
    <xf numFmtId="0" fontId="49" fillId="8" borderId="0" xfId="2" applyFont="1" applyFill="1" applyAlignment="1">
      <alignment horizontal="center"/>
    </xf>
    <xf numFmtId="0" fontId="38" fillId="9" borderId="0" xfId="3" applyFont="1" applyFill="1"/>
    <xf numFmtId="0" fontId="38" fillId="9" borderId="0" xfId="3" applyFont="1" applyFill="1" applyAlignment="1">
      <alignment horizontal="right"/>
    </xf>
    <xf numFmtId="0" fontId="38" fillId="9" borderId="0" xfId="2" applyFont="1" applyFill="1" applyAlignment="1">
      <alignment horizontal="center"/>
    </xf>
    <xf numFmtId="0" fontId="43" fillId="9" borderId="0" xfId="3" applyFont="1" applyFill="1"/>
    <xf numFmtId="0" fontId="43" fillId="9" borderId="0" xfId="2" applyFont="1" applyFill="1" applyAlignment="1">
      <alignment horizontal="center"/>
    </xf>
    <xf numFmtId="0" fontId="70" fillId="10" borderId="0" xfId="3" applyFont="1" applyFill="1"/>
    <xf numFmtId="0" fontId="70" fillId="10" borderId="0" xfId="3" applyFont="1" applyFill="1" applyAlignment="1">
      <alignment horizontal="right"/>
    </xf>
    <xf numFmtId="0" fontId="70" fillId="10" borderId="0" xfId="2" applyFont="1" applyFill="1" applyAlignment="1">
      <alignment horizontal="center"/>
    </xf>
    <xf numFmtId="0" fontId="71" fillId="10" borderId="0" xfId="3" applyFont="1" applyFill="1"/>
    <xf numFmtId="0" fontId="70" fillId="10" borderId="0" xfId="2" applyFont="1" applyFill="1"/>
    <xf numFmtId="0" fontId="72" fillId="11" borderId="0" xfId="3" applyFont="1" applyFill="1"/>
    <xf numFmtId="0" fontId="72" fillId="11" borderId="0" xfId="3" applyFont="1" applyFill="1" applyAlignment="1">
      <alignment horizontal="right"/>
    </xf>
    <xf numFmtId="0" fontId="72" fillId="11" borderId="0" xfId="2" applyFont="1" applyFill="1" applyAlignment="1">
      <alignment horizontal="center"/>
    </xf>
    <xf numFmtId="0" fontId="73" fillId="11" borderId="0" xfId="3" applyFont="1" applyFill="1"/>
    <xf numFmtId="0" fontId="72" fillId="11" borderId="0" xfId="2" applyFont="1" applyFill="1"/>
    <xf numFmtId="0" fontId="73" fillId="11" borderId="0" xfId="2" applyFont="1" applyFill="1" applyAlignment="1">
      <alignment horizontal="center"/>
    </xf>
    <xf numFmtId="0" fontId="68" fillId="12" borderId="0" xfId="3" applyFont="1" applyFill="1"/>
    <xf numFmtId="0" fontId="67" fillId="12" borderId="0" xfId="3" applyFont="1" applyFill="1"/>
    <xf numFmtId="0" fontId="67" fillId="12" borderId="0" xfId="2" applyFont="1" applyFill="1"/>
    <xf numFmtId="0" fontId="68" fillId="12" borderId="0" xfId="2" applyFont="1" applyFill="1" applyAlignment="1">
      <alignment horizontal="center"/>
    </xf>
    <xf numFmtId="0" fontId="75" fillId="13" borderId="0" xfId="3" applyFont="1" applyFill="1"/>
    <xf numFmtId="0" fontId="74" fillId="13" borderId="0" xfId="3" applyFont="1" applyFill="1"/>
    <xf numFmtId="0" fontId="74" fillId="13" borderId="0" xfId="2" applyFont="1" applyFill="1"/>
    <xf numFmtId="0" fontId="75" fillId="13" borderId="0" xfId="2" applyFont="1" applyFill="1" applyAlignment="1">
      <alignment horizontal="center"/>
    </xf>
    <xf numFmtId="0" fontId="40" fillId="14" borderId="0" xfId="3" applyFont="1" applyFill="1"/>
    <xf numFmtId="0" fontId="67" fillId="14" borderId="0" xfId="3" applyFont="1" applyFill="1" applyAlignment="1">
      <alignment horizontal="right"/>
    </xf>
    <xf numFmtId="0" fontId="76" fillId="14" borderId="0" xfId="2" applyFont="1" applyFill="1" applyAlignment="1">
      <alignment horizontal="center"/>
    </xf>
    <xf numFmtId="0" fontId="36" fillId="14" borderId="0" xfId="3" applyFont="1" applyFill="1"/>
    <xf numFmtId="0" fontId="76" fillId="14" borderId="0" xfId="3" applyFont="1" applyFill="1"/>
    <xf numFmtId="0" fontId="36" fillId="14" borderId="0" xfId="2" applyFont="1" applyFill="1" applyAlignment="1">
      <alignment horizontal="center"/>
    </xf>
    <xf numFmtId="0" fontId="34" fillId="15" borderId="0" xfId="3" applyFont="1" applyFill="1"/>
    <xf numFmtId="0" fontId="77" fillId="15" borderId="0" xfId="3" applyFont="1" applyFill="1"/>
    <xf numFmtId="0" fontId="34" fillId="15" borderId="0" xfId="2" applyFont="1" applyFill="1" applyAlignment="1">
      <alignment horizontal="center"/>
    </xf>
    <xf numFmtId="0" fontId="32" fillId="15" borderId="0" xfId="3" applyFont="1" applyFill="1"/>
    <xf numFmtId="0" fontId="77" fillId="15" borderId="0" xfId="3" applyFont="1" applyFill="1" applyAlignment="1">
      <alignment horizontal="right"/>
    </xf>
    <xf numFmtId="0" fontId="77" fillId="15" borderId="0" xfId="2" applyFont="1" applyFill="1" applyAlignment="1">
      <alignment horizontal="center"/>
    </xf>
    <xf numFmtId="0" fontId="78" fillId="0" borderId="0" xfId="0" applyFont="1" applyBorder="1" applyAlignment="1">
      <alignment horizontal="center" vertical="center" wrapText="1"/>
    </xf>
    <xf numFmtId="0" fontId="60" fillId="0" borderId="6" xfId="0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60" fillId="0" borderId="11" xfId="0" applyFont="1" applyBorder="1" applyAlignment="1">
      <alignment vertical="center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2" fontId="29" fillId="0" borderId="0" xfId="2" applyNumberFormat="1" applyFont="1" applyAlignment="1">
      <alignment horizontal="center"/>
    </xf>
    <xf numFmtId="0" fontId="29" fillId="0" borderId="13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80" fillId="0" borderId="1" xfId="0" applyFont="1" applyFill="1" applyBorder="1" applyAlignment="1">
      <alignment vertical="center"/>
    </xf>
    <xf numFmtId="0" fontId="80" fillId="0" borderId="12" xfId="0" applyFont="1" applyFill="1" applyBorder="1" applyAlignment="1">
      <alignment vertical="center"/>
    </xf>
    <xf numFmtId="0" fontId="80" fillId="0" borderId="2" xfId="0" applyFont="1" applyFill="1" applyBorder="1" applyAlignment="1">
      <alignment vertical="center"/>
    </xf>
    <xf numFmtId="0" fontId="80" fillId="0" borderId="3" xfId="0" applyFont="1" applyFill="1" applyBorder="1" applyAlignment="1">
      <alignment horizontal="center" vertical="center"/>
    </xf>
    <xf numFmtId="0" fontId="60" fillId="0" borderId="3" xfId="0" applyFont="1" applyBorder="1" applyAlignment="1">
      <alignment horizontal="center" vertical="top"/>
    </xf>
    <xf numFmtId="0" fontId="58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80" fillId="0" borderId="0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/>
    </xf>
    <xf numFmtId="0" fontId="57" fillId="0" borderId="0" xfId="0" applyFont="1" applyAlignment="1">
      <alignment horizontal="center" vertical="center"/>
    </xf>
    <xf numFmtId="0" fontId="82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81" fillId="0" borderId="0" xfId="0" applyFont="1" applyBorder="1" applyAlignment="1">
      <alignment vertical="center"/>
    </xf>
    <xf numFmtId="0" fontId="81" fillId="0" borderId="6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81" fillId="0" borderId="0" xfId="0" applyFont="1" applyAlignment="1">
      <alignment vertical="center"/>
    </xf>
    <xf numFmtId="0" fontId="0" fillId="0" borderId="10" xfId="0" applyBorder="1">
      <alignment vertical="center"/>
    </xf>
    <xf numFmtId="0" fontId="1" fillId="0" borderId="0" xfId="0" applyFo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top" wrapText="1"/>
    </xf>
    <xf numFmtId="0" fontId="32" fillId="0" borderId="6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76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9" fillId="0" borderId="0" xfId="3" applyFont="1" applyBorder="1" applyAlignment="1">
      <alignment vertical="top"/>
    </xf>
    <xf numFmtId="0" fontId="73" fillId="0" borderId="0" xfId="0" applyFont="1" applyFill="1" applyBorder="1" applyAlignment="1">
      <alignment vertical="center"/>
    </xf>
    <xf numFmtId="0" fontId="34" fillId="0" borderId="0" xfId="3" applyFont="1" applyBorder="1" applyAlignment="1">
      <alignment vertical="top"/>
    </xf>
    <xf numFmtId="0" fontId="34" fillId="0" borderId="0" xfId="3" applyFont="1" applyFill="1" applyBorder="1" applyAlignment="1">
      <alignment vertical="top"/>
    </xf>
    <xf numFmtId="0" fontId="32" fillId="0" borderId="0" xfId="0" applyFont="1" applyBorder="1" applyAlignment="1">
      <alignment horizontal="center" vertical="center" wrapText="1"/>
    </xf>
    <xf numFmtId="0" fontId="7" fillId="16" borderId="0" xfId="0" applyFont="1" applyFill="1" applyAlignment="1">
      <alignment horizontal="left" vertical="center"/>
    </xf>
    <xf numFmtId="0" fontId="85" fillId="0" borderId="0" xfId="0" applyFont="1" applyAlignment="1">
      <alignment horizontal="center"/>
    </xf>
    <xf numFmtId="0" fontId="84" fillId="17" borderId="0" xfId="0" applyFont="1" applyFill="1" applyAlignment="1">
      <alignment horizontal="left" vertical="center"/>
    </xf>
    <xf numFmtId="0" fontId="85" fillId="11" borderId="0" xfId="0" applyFont="1" applyFill="1" applyAlignment="1">
      <alignment horizontal="center" vertical="center"/>
    </xf>
    <xf numFmtId="0" fontId="85" fillId="10" borderId="0" xfId="0" applyFont="1" applyFill="1" applyAlignment="1">
      <alignment horizontal="center" vertical="center"/>
    </xf>
    <xf numFmtId="0" fontId="84" fillId="18" borderId="0" xfId="0" applyFont="1" applyFill="1" applyAlignment="1">
      <alignment horizontal="left" vertical="center"/>
    </xf>
    <xf numFmtId="0" fontId="7" fillId="16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85" fillId="18" borderId="0" xfId="0" applyFont="1" applyFill="1" applyAlignment="1">
      <alignment horizontal="right" vertical="center"/>
    </xf>
    <xf numFmtId="0" fontId="84" fillId="18" borderId="0" xfId="0" applyFont="1" applyFill="1" applyAlignment="1">
      <alignment horizontal="center" vertical="center"/>
    </xf>
    <xf numFmtId="0" fontId="85" fillId="17" borderId="0" xfId="0" applyFont="1" applyFill="1" applyAlignment="1">
      <alignment horizontal="center" vertical="center"/>
    </xf>
    <xf numFmtId="0" fontId="84" fillId="17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4" fillId="11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84" fillId="11" borderId="0" xfId="0" applyFont="1" applyFill="1" applyAlignment="1">
      <alignment horizontal="center" vertical="center"/>
    </xf>
    <xf numFmtId="0" fontId="84" fillId="10" borderId="0" xfId="0" applyFont="1" applyFill="1" applyAlignment="1">
      <alignment horizontal="left" vertical="center"/>
    </xf>
    <xf numFmtId="0" fontId="84" fillId="1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84" fillId="10" borderId="0" xfId="0" applyFont="1" applyFill="1" applyAlignment="1" applyProtection="1">
      <alignment horizontal="left" vertical="center"/>
      <protection locked="0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81" fillId="0" borderId="8" xfId="0" applyFont="1" applyBorder="1" applyAlignment="1">
      <alignment vertical="center"/>
    </xf>
    <xf numFmtId="0" fontId="81" fillId="0" borderId="9" xfId="0" applyFont="1" applyBorder="1" applyAlignment="1">
      <alignment vertical="center"/>
    </xf>
    <xf numFmtId="0" fontId="82" fillId="0" borderId="9" xfId="0" applyFont="1" applyBorder="1" applyAlignment="1">
      <alignment vertical="center"/>
    </xf>
    <xf numFmtId="0" fontId="81" fillId="0" borderId="9" xfId="0" applyNumberFormat="1" applyFont="1" applyFill="1" applyBorder="1" applyAlignment="1" applyProtection="1">
      <alignment vertical="center"/>
    </xf>
    <xf numFmtId="0" fontId="81" fillId="0" borderId="13" xfId="0" applyFont="1" applyBorder="1" applyAlignment="1">
      <alignment vertical="center"/>
    </xf>
    <xf numFmtId="0" fontId="57" fillId="0" borderId="0" xfId="0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85" fillId="0" borderId="0" xfId="0" applyFo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4" fillId="18" borderId="0" xfId="0" applyFont="1" applyFill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 wrapText="1"/>
    </xf>
    <xf numFmtId="0" fontId="29" fillId="19" borderId="0" xfId="3" applyFont="1" applyFill="1"/>
    <xf numFmtId="0" fontId="52" fillId="19" borderId="0" xfId="2" applyFont="1" applyFill="1"/>
    <xf numFmtId="0" fontId="29" fillId="19" borderId="0" xfId="2" applyFont="1" applyFill="1"/>
    <xf numFmtId="0" fontId="72" fillId="19" borderId="0" xfId="3" applyFont="1" applyFill="1" applyAlignment="1">
      <alignment horizontal="left"/>
    </xf>
    <xf numFmtId="0" fontId="72" fillId="19" borderId="0" xfId="3" applyFont="1" applyFill="1"/>
    <xf numFmtId="0" fontId="72" fillId="19" borderId="0" xfId="3" applyFont="1" applyFill="1" applyAlignment="1">
      <alignment horizontal="right"/>
    </xf>
    <xf numFmtId="0" fontId="72" fillId="19" borderId="0" xfId="2" applyFont="1" applyFill="1" applyAlignment="1">
      <alignment horizontal="center"/>
    </xf>
    <xf numFmtId="0" fontId="32" fillId="20" borderId="1" xfId="3" applyFont="1" applyFill="1" applyBorder="1"/>
    <xf numFmtId="0" fontId="32" fillId="20" borderId="12" xfId="3" applyFont="1" applyFill="1" applyBorder="1" applyAlignment="1">
      <alignment horizontal="right"/>
    </xf>
    <xf numFmtId="0" fontId="32" fillId="20" borderId="12" xfId="2" applyFont="1" applyFill="1" applyBorder="1" applyAlignment="1">
      <alignment horizontal="center"/>
    </xf>
    <xf numFmtId="0" fontId="29" fillId="20" borderId="1" xfId="3" applyFont="1" applyFill="1" applyBorder="1"/>
    <xf numFmtId="0" fontId="32" fillId="20" borderId="12" xfId="3" applyFont="1" applyFill="1" applyBorder="1"/>
    <xf numFmtId="0" fontId="53" fillId="20" borderId="12" xfId="2" applyFont="1" applyFill="1" applyBorder="1" applyAlignment="1">
      <alignment horizontal="center"/>
    </xf>
    <xf numFmtId="0" fontId="29" fillId="21" borderId="0" xfId="3" applyFont="1" applyFill="1"/>
    <xf numFmtId="0" fontId="50" fillId="21" borderId="0" xfId="3" applyFont="1" applyFill="1"/>
    <xf numFmtId="0" fontId="29" fillId="21" borderId="0" xfId="2" applyFont="1" applyFill="1" applyAlignment="1">
      <alignment horizontal="center"/>
    </xf>
    <xf numFmtId="0" fontId="51" fillId="21" borderId="0" xfId="3" applyFont="1" applyFill="1"/>
    <xf numFmtId="0" fontId="62" fillId="21" borderId="0" xfId="3" applyFont="1" applyFill="1" applyAlignment="1">
      <alignment horizontal="right"/>
    </xf>
    <xf numFmtId="0" fontId="50" fillId="21" borderId="0" xfId="2" applyFont="1" applyFill="1" applyAlignment="1">
      <alignment horizontal="center"/>
    </xf>
    <xf numFmtId="0" fontId="84" fillId="22" borderId="0" xfId="0" applyFont="1" applyFill="1" applyAlignment="1" applyProtection="1">
      <alignment horizontal="left" vertical="center"/>
      <protection locked="0"/>
    </xf>
    <xf numFmtId="0" fontId="0" fillId="0" borderId="15" xfId="0" applyBorder="1" applyAlignment="1">
      <alignment vertical="center"/>
    </xf>
    <xf numFmtId="0" fontId="84" fillId="22" borderId="16" xfId="0" applyFont="1" applyFill="1" applyBorder="1" applyAlignment="1" applyProtection="1">
      <alignment horizontal="center" vertical="center"/>
      <protection locked="0"/>
    </xf>
    <xf numFmtId="0" fontId="84" fillId="22" borderId="17" xfId="0" applyFont="1" applyFill="1" applyBorder="1" applyAlignment="1">
      <alignment horizontal="center" vertical="center"/>
    </xf>
    <xf numFmtId="0" fontId="84" fillId="18" borderId="16" xfId="0" applyFont="1" applyFill="1" applyBorder="1" applyAlignment="1">
      <alignment horizontal="center" vertical="center"/>
    </xf>
    <xf numFmtId="0" fontId="84" fillId="18" borderId="16" xfId="0" applyFont="1" applyFill="1" applyBorder="1" applyAlignment="1" applyProtection="1">
      <alignment horizontal="center" vertical="center"/>
      <protection locked="0"/>
    </xf>
    <xf numFmtId="0" fontId="84" fillId="10" borderId="17" xfId="0" applyFont="1" applyFill="1" applyBorder="1" applyAlignment="1" applyProtection="1">
      <alignment horizontal="center" vertical="center"/>
      <protection locked="0"/>
    </xf>
    <xf numFmtId="0" fontId="84" fillId="10" borderId="15" xfId="0" applyFont="1" applyFill="1" applyBorder="1" applyAlignment="1">
      <alignment horizontal="center" vertical="center"/>
    </xf>
    <xf numFmtId="0" fontId="84" fillId="10" borderId="15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84" fillId="11" borderId="0" xfId="0" applyFont="1" applyFill="1" applyBorder="1" applyAlignment="1" applyProtection="1">
      <alignment horizontal="left" vertical="center"/>
      <protection locked="0"/>
    </xf>
    <xf numFmtId="0" fontId="84" fillId="11" borderId="16" xfId="0" applyFont="1" applyFill="1" applyBorder="1" applyAlignment="1">
      <alignment horizontal="center" vertical="center"/>
    </xf>
    <xf numFmtId="0" fontId="84" fillId="11" borderId="16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81" fillId="0" borderId="1" xfId="0" applyFont="1" applyFill="1" applyBorder="1" applyAlignment="1">
      <alignment vertical="center"/>
    </xf>
    <xf numFmtId="0" fontId="81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vertical="center" wrapText="1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91" fillId="0" borderId="0" xfId="0" applyFont="1">
      <alignment vertical="center"/>
    </xf>
    <xf numFmtId="0" fontId="68" fillId="0" borderId="0" xfId="0" applyFont="1" applyBorder="1" applyAlignment="1">
      <alignment vertical="center" wrapText="1"/>
    </xf>
    <xf numFmtId="0" fontId="68" fillId="0" borderId="0" xfId="0" applyFont="1" applyBorder="1">
      <alignment vertical="center"/>
    </xf>
    <xf numFmtId="0" fontId="57" fillId="0" borderId="6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" vertical="center"/>
    </xf>
    <xf numFmtId="0" fontId="73" fillId="0" borderId="6" xfId="0" applyFont="1" applyBorder="1" applyAlignment="1">
      <alignment vertical="center"/>
    </xf>
    <xf numFmtId="0" fontId="72" fillId="0" borderId="6" xfId="0" applyFont="1" applyBorder="1" applyAlignment="1">
      <alignment vertical="center"/>
    </xf>
    <xf numFmtId="0" fontId="72" fillId="0" borderId="11" xfId="0" applyFont="1" applyBorder="1" applyAlignment="1">
      <alignment vertical="center"/>
    </xf>
    <xf numFmtId="0" fontId="72" fillId="0" borderId="11" xfId="0" applyFont="1" applyBorder="1" applyAlignment="1">
      <alignment horizontal="center" vertical="center"/>
    </xf>
    <xf numFmtId="0" fontId="72" fillId="0" borderId="6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/>
    </xf>
    <xf numFmtId="0" fontId="73" fillId="0" borderId="0" xfId="0" applyFont="1" applyBorder="1" applyAlignment="1">
      <alignment vertical="center"/>
    </xf>
    <xf numFmtId="0" fontId="72" fillId="0" borderId="10" xfId="0" applyFont="1" applyBorder="1" applyAlignment="1">
      <alignment horizontal="center" vertical="center"/>
    </xf>
    <xf numFmtId="0" fontId="92" fillId="0" borderId="0" xfId="0" applyFont="1" applyBorder="1" applyAlignment="1">
      <alignment vertical="center"/>
    </xf>
    <xf numFmtId="0" fontId="72" fillId="0" borderId="7" xfId="0" applyFont="1" applyBorder="1" applyAlignment="1">
      <alignment horizontal="center" vertical="center"/>
    </xf>
    <xf numFmtId="0" fontId="73" fillId="0" borderId="11" xfId="0" applyFont="1" applyBorder="1" applyAlignment="1">
      <alignment vertical="center"/>
    </xf>
    <xf numFmtId="0" fontId="92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57" fillId="0" borderId="8" xfId="0" applyFont="1" applyBorder="1" applyAlignment="1">
      <alignment vertical="center"/>
    </xf>
    <xf numFmtId="0" fontId="60" fillId="0" borderId="9" xfId="0" applyFont="1" applyBorder="1" applyAlignment="1">
      <alignment vertical="center"/>
    </xf>
    <xf numFmtId="0" fontId="57" fillId="0" borderId="13" xfId="0" applyFont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75" fillId="24" borderId="0" xfId="3" applyFont="1" applyFill="1"/>
    <xf numFmtId="0" fontId="75" fillId="24" borderId="0" xfId="2" applyFont="1" applyFill="1"/>
    <xf numFmtId="0" fontId="93" fillId="24" borderId="0" xfId="3" applyFont="1" applyFill="1"/>
    <xf numFmtId="0" fontId="93" fillId="24" borderId="0" xfId="3" applyFont="1" applyFill="1" applyAlignment="1">
      <alignment horizontal="right"/>
    </xf>
    <xf numFmtId="0" fontId="93" fillId="24" borderId="0" xfId="2" applyFont="1" applyFill="1" applyAlignment="1">
      <alignment horizontal="center"/>
    </xf>
    <xf numFmtId="0" fontId="94" fillId="12" borderId="0" xfId="3" applyFont="1" applyFill="1" applyAlignment="1">
      <alignment horizontal="right"/>
    </xf>
    <xf numFmtId="0" fontId="94" fillId="12" borderId="0" xfId="2" applyFont="1" applyFill="1" applyAlignment="1">
      <alignment horizontal="center"/>
    </xf>
    <xf numFmtId="0" fontId="94" fillId="12" borderId="0" xfId="3" applyFont="1" applyFill="1"/>
    <xf numFmtId="0" fontId="1" fillId="0" borderId="10" xfId="0" applyFont="1" applyBorder="1">
      <alignment vertical="center"/>
    </xf>
    <xf numFmtId="0" fontId="29" fillId="0" borderId="3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96" fillId="0" borderId="3" xfId="0" applyFont="1" applyBorder="1" applyAlignment="1">
      <alignment horizontal="center" vertical="top"/>
    </xf>
    <xf numFmtId="0" fontId="34" fillId="0" borderId="3" xfId="3" applyFont="1" applyFill="1" applyBorder="1" applyAlignment="1">
      <alignment vertical="top"/>
    </xf>
    <xf numFmtId="2" fontId="38" fillId="9" borderId="0" xfId="2" applyNumberFormat="1" applyFont="1" applyFill="1" applyAlignment="1">
      <alignment horizontal="center"/>
    </xf>
    <xf numFmtId="2" fontId="67" fillId="7" borderId="0" xfId="2" applyNumberFormat="1" applyFont="1" applyFill="1" applyAlignment="1">
      <alignment horizontal="center"/>
    </xf>
    <xf numFmtId="2" fontId="68" fillId="7" borderId="0" xfId="2" applyNumberFormat="1" applyFont="1" applyFill="1" applyAlignment="1">
      <alignment horizontal="center"/>
    </xf>
    <xf numFmtId="2" fontId="29" fillId="4" borderId="0" xfId="2" applyNumberFormat="1" applyFont="1" applyFill="1" applyAlignment="1">
      <alignment horizontal="center"/>
    </xf>
    <xf numFmtId="2" fontId="40" fillId="4" borderId="0" xfId="2" applyNumberFormat="1" applyFont="1" applyFill="1" applyAlignment="1">
      <alignment horizontal="center"/>
    </xf>
    <xf numFmtId="2" fontId="48" fillId="8" borderId="0" xfId="2" applyNumberFormat="1" applyFont="1" applyFill="1" applyAlignment="1">
      <alignment horizontal="center"/>
    </xf>
    <xf numFmtId="2" fontId="49" fillId="8" borderId="0" xfId="2" applyNumberFormat="1" applyFont="1" applyFill="1" applyAlignment="1">
      <alignment horizontal="center"/>
    </xf>
    <xf numFmtId="2" fontId="29" fillId="21" borderId="0" xfId="2" applyNumberFormat="1" applyFont="1" applyFill="1" applyAlignment="1">
      <alignment horizontal="center"/>
    </xf>
    <xf numFmtId="2" fontId="50" fillId="21" borderId="0" xfId="2" applyNumberFormat="1" applyFont="1" applyFill="1" applyAlignment="1">
      <alignment horizontal="center"/>
    </xf>
    <xf numFmtId="2" fontId="34" fillId="6" borderId="0" xfId="2" applyNumberFormat="1" applyFont="1" applyFill="1" applyAlignment="1">
      <alignment horizontal="center"/>
    </xf>
    <xf numFmtId="2" fontId="38" fillId="6" borderId="0" xfId="2" applyNumberFormat="1" applyFont="1" applyFill="1" applyAlignment="1">
      <alignment horizontal="center"/>
    </xf>
    <xf numFmtId="2" fontId="43" fillId="9" borderId="0" xfId="2" applyNumberFormat="1" applyFont="1" applyFill="1" applyAlignment="1">
      <alignment horizontal="center"/>
    </xf>
    <xf numFmtId="2" fontId="70" fillId="10" borderId="0" xfId="2" applyNumberFormat="1" applyFont="1" applyFill="1"/>
    <xf numFmtId="2" fontId="70" fillId="10" borderId="0" xfId="2" applyNumberFormat="1" applyFont="1" applyFill="1" applyAlignment="1">
      <alignment horizontal="center"/>
    </xf>
    <xf numFmtId="2" fontId="73" fillId="11" borderId="0" xfId="2" applyNumberFormat="1" applyFont="1" applyFill="1" applyAlignment="1">
      <alignment horizontal="center"/>
    </xf>
    <xf numFmtId="2" fontId="72" fillId="11" borderId="0" xfId="2" applyNumberFormat="1" applyFont="1" applyFill="1" applyAlignment="1">
      <alignment horizontal="center"/>
    </xf>
    <xf numFmtId="2" fontId="29" fillId="19" borderId="0" xfId="2" applyNumberFormat="1" applyFont="1" applyFill="1"/>
    <xf numFmtId="2" fontId="72" fillId="19" borderId="0" xfId="2" applyNumberFormat="1" applyFont="1" applyFill="1" applyAlignment="1">
      <alignment horizontal="center"/>
    </xf>
    <xf numFmtId="2" fontId="68" fillId="12" borderId="0" xfId="2" applyNumberFormat="1" applyFont="1" applyFill="1" applyAlignment="1">
      <alignment horizontal="center"/>
    </xf>
    <xf numFmtId="2" fontId="94" fillId="12" borderId="0" xfId="2" applyNumberFormat="1" applyFont="1" applyFill="1" applyAlignment="1">
      <alignment horizontal="center"/>
    </xf>
    <xf numFmtId="2" fontId="75" fillId="24" borderId="0" xfId="2" applyNumberFormat="1" applyFont="1" applyFill="1"/>
    <xf numFmtId="2" fontId="93" fillId="24" borderId="0" xfId="2" applyNumberFormat="1" applyFont="1" applyFill="1" applyAlignment="1">
      <alignment horizontal="center"/>
    </xf>
    <xf numFmtId="2" fontId="48" fillId="5" borderId="0" xfId="2" applyNumberFormat="1" applyFont="1" applyFill="1" applyAlignment="1">
      <alignment horizontal="center"/>
    </xf>
    <xf numFmtId="2" fontId="49" fillId="5" borderId="0" xfId="2" applyNumberFormat="1" applyFont="1" applyFill="1" applyAlignment="1">
      <alignment horizontal="center"/>
    </xf>
    <xf numFmtId="2" fontId="75" fillId="13" borderId="0" xfId="2" applyNumberFormat="1" applyFont="1" applyFill="1" applyAlignment="1">
      <alignment horizontal="center"/>
    </xf>
    <xf numFmtId="2" fontId="53" fillId="20" borderId="2" xfId="2" applyNumberFormat="1" applyFont="1" applyFill="1" applyBorder="1" applyAlignment="1">
      <alignment horizontal="center"/>
    </xf>
    <xf numFmtId="2" fontId="32" fillId="20" borderId="2" xfId="2" applyNumberFormat="1" applyFont="1" applyFill="1" applyBorder="1" applyAlignment="1">
      <alignment horizontal="center"/>
    </xf>
    <xf numFmtId="2" fontId="36" fillId="14" borderId="0" xfId="2" applyNumberFormat="1" applyFont="1" applyFill="1" applyAlignment="1">
      <alignment horizontal="center"/>
    </xf>
    <xf numFmtId="2" fontId="76" fillId="14" borderId="0" xfId="2" applyNumberFormat="1" applyFont="1" applyFill="1" applyAlignment="1">
      <alignment horizontal="center"/>
    </xf>
    <xf numFmtId="2" fontId="34" fillId="15" borderId="0" xfId="2" applyNumberFormat="1" applyFont="1" applyFill="1" applyAlignment="1">
      <alignment horizontal="center"/>
    </xf>
    <xf numFmtId="2" fontId="77" fillId="15" borderId="0" xfId="2" applyNumberFormat="1" applyFont="1" applyFill="1" applyAlignment="1">
      <alignment horizontal="center"/>
    </xf>
    <xf numFmtId="0" fontId="1" fillId="0" borderId="0" xfId="2" applyFont="1" applyFill="1" applyBorder="1"/>
    <xf numFmtId="0" fontId="1" fillId="0" borderId="0" xfId="2" applyFont="1"/>
    <xf numFmtId="0" fontId="74" fillId="13" borderId="0" xfId="3" applyFont="1" applyFill="1" applyBorder="1"/>
    <xf numFmtId="0" fontId="74" fillId="13" borderId="0" xfId="3" applyFont="1" applyFill="1" applyBorder="1" applyAlignment="1">
      <alignment horizontal="right"/>
    </xf>
    <xf numFmtId="0" fontId="29" fillId="0" borderId="0" xfId="2" applyFont="1" applyBorder="1" applyAlignment="1">
      <alignment horizontal="center"/>
    </xf>
    <xf numFmtId="0" fontId="74" fillId="13" borderId="0" xfId="2" applyFont="1" applyFill="1" applyBorder="1" applyAlignment="1">
      <alignment horizontal="center"/>
    </xf>
    <xf numFmtId="2" fontId="74" fillId="13" borderId="0" xfId="2" applyNumberFormat="1" applyFont="1" applyFill="1" applyBorder="1" applyAlignment="1">
      <alignment horizontal="center"/>
    </xf>
    <xf numFmtId="0" fontId="81" fillId="0" borderId="8" xfId="0" applyFont="1" applyBorder="1" applyAlignment="1">
      <alignment horizontal="center" vertical="center"/>
    </xf>
    <xf numFmtId="0" fontId="81" fillId="0" borderId="9" xfId="0" applyFont="1" applyBorder="1" applyAlignment="1">
      <alignment horizontal="center" vertical="center"/>
    </xf>
    <xf numFmtId="0" fontId="82" fillId="0" borderId="9" xfId="0" applyFont="1" applyBorder="1" applyAlignment="1">
      <alignment horizontal="center" vertical="center"/>
    </xf>
    <xf numFmtId="0" fontId="81" fillId="0" borderId="9" xfId="0" applyNumberFormat="1" applyFont="1" applyFill="1" applyBorder="1" applyAlignment="1" applyProtection="1">
      <alignment horizontal="center" vertical="center"/>
    </xf>
    <xf numFmtId="0" fontId="81" fillId="0" borderId="13" xfId="0" applyFont="1" applyBorder="1" applyAlignment="1">
      <alignment horizontal="center" vertical="center"/>
    </xf>
    <xf numFmtId="0" fontId="81" fillId="0" borderId="6" xfId="0" applyFont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57" fillId="0" borderId="8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/>
    </xf>
    <xf numFmtId="0" fontId="57" fillId="0" borderId="9" xfId="0" applyNumberFormat="1" applyFont="1" applyFill="1" applyBorder="1" applyAlignment="1" applyProtection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2" fontId="91" fillId="0" borderId="0" xfId="0" applyNumberFormat="1" applyFont="1" applyAlignment="1">
      <alignment vertical="center"/>
    </xf>
    <xf numFmtId="2" fontId="84" fillId="22" borderId="16" xfId="0" applyNumberFormat="1" applyFont="1" applyFill="1" applyBorder="1" applyAlignment="1">
      <alignment horizontal="center" vertical="center"/>
    </xf>
    <xf numFmtId="2" fontId="84" fillId="11" borderId="16" xfId="0" applyNumberFormat="1" applyFont="1" applyFill="1" applyBorder="1" applyAlignment="1">
      <alignment horizontal="center" vertical="center"/>
    </xf>
    <xf numFmtId="2" fontId="84" fillId="10" borderId="16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81" fillId="0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vertical="center"/>
    </xf>
    <xf numFmtId="0" fontId="81" fillId="0" borderId="11" xfId="0" applyFont="1" applyFill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81" fillId="0" borderId="6" xfId="0" applyFont="1" applyFill="1" applyBorder="1" applyAlignment="1">
      <alignment vertical="center"/>
    </xf>
    <xf numFmtId="0" fontId="81" fillId="0" borderId="6" xfId="0" applyFont="1" applyFill="1" applyBorder="1" applyAlignment="1">
      <alignment horizontal="center" vertical="center"/>
    </xf>
    <xf numFmtId="0" fontId="97" fillId="0" borderId="11" xfId="0" applyFont="1" applyFill="1" applyBorder="1" applyAlignment="1">
      <alignment horizontal="center" vertical="center"/>
    </xf>
    <xf numFmtId="0" fontId="98" fillId="0" borderId="0" xfId="0" applyFont="1" applyAlignment="1">
      <alignment horizontal="center" vertical="top" wrapText="1"/>
    </xf>
    <xf numFmtId="0" fontId="99" fillId="0" borderId="0" xfId="0" applyFont="1">
      <alignment vertical="center"/>
    </xf>
    <xf numFmtId="0" fontId="100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 wrapText="1"/>
    </xf>
    <xf numFmtId="0" fontId="101" fillId="0" borderId="0" xfId="0" applyFont="1" applyAlignment="1">
      <alignment horizontal="left" vertical="center" wrapText="1"/>
    </xf>
    <xf numFmtId="0" fontId="10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02" fillId="0" borderId="0" xfId="0" applyNumberFormat="1" applyFont="1" applyAlignment="1">
      <alignment horizontal="center" vertical="center"/>
    </xf>
    <xf numFmtId="0" fontId="29" fillId="0" borderId="18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8" fillId="3" borderId="8" xfId="0" applyFont="1" applyFill="1" applyBorder="1" applyAlignment="1">
      <alignment vertical="center"/>
    </xf>
    <xf numFmtId="0" fontId="38" fillId="3" borderId="6" xfId="0" applyFont="1" applyFill="1" applyBorder="1" applyAlignment="1">
      <alignment vertical="center"/>
    </xf>
    <xf numFmtId="0" fontId="38" fillId="3" borderId="1" xfId="0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103" fillId="0" borderId="3" xfId="0" applyFont="1" applyBorder="1" applyAlignment="1">
      <alignment horizontal="center" vertical="top"/>
    </xf>
    <xf numFmtId="0" fontId="104" fillId="0" borderId="3" xfId="0" applyFont="1" applyBorder="1" applyAlignment="1">
      <alignment horizontal="center" vertical="top"/>
    </xf>
    <xf numFmtId="0" fontId="72" fillId="0" borderId="9" xfId="0" applyFont="1" applyBorder="1" applyAlignment="1">
      <alignment vertical="center" textRotation="255"/>
    </xf>
    <xf numFmtId="0" fontId="72" fillId="0" borderId="0" xfId="0" applyFont="1" applyBorder="1" applyAlignment="1">
      <alignment vertical="center" textRotation="255"/>
    </xf>
    <xf numFmtId="0" fontId="43" fillId="3" borderId="7" xfId="0" applyFont="1" applyFill="1" applyBorder="1" applyAlignment="1">
      <alignment vertical="center"/>
    </xf>
    <xf numFmtId="0" fontId="81" fillId="0" borderId="11" xfId="0" applyFont="1" applyBorder="1" applyAlignment="1">
      <alignment vertical="center"/>
    </xf>
    <xf numFmtId="0" fontId="38" fillId="3" borderId="1" xfId="0" applyFont="1" applyFill="1" applyBorder="1" applyAlignment="1">
      <alignment vertical="center"/>
    </xf>
    <xf numFmtId="0" fontId="38" fillId="3" borderId="1" xfId="0" applyFont="1" applyFill="1" applyBorder="1" applyAlignment="1">
      <alignment vertical="center"/>
    </xf>
    <xf numFmtId="0" fontId="88" fillId="0" borderId="6" xfId="0" applyFont="1" applyBorder="1" applyAlignment="1">
      <alignment vertical="center"/>
    </xf>
    <xf numFmtId="0" fontId="88" fillId="0" borderId="6" xfId="0" applyFont="1" applyBorder="1" applyAlignment="1">
      <alignment horizontal="center" vertical="center"/>
    </xf>
    <xf numFmtId="0" fontId="105" fillId="0" borderId="6" xfId="0" applyFont="1" applyBorder="1" applyAlignment="1">
      <alignment vertical="center"/>
    </xf>
    <xf numFmtId="0" fontId="88" fillId="0" borderId="7" xfId="0" applyFont="1" applyBorder="1" applyAlignment="1">
      <alignment horizontal="center" vertical="center"/>
    </xf>
    <xf numFmtId="0" fontId="88" fillId="0" borderId="0" xfId="0" applyFont="1" applyBorder="1" applyAlignment="1">
      <alignment vertical="center"/>
    </xf>
    <xf numFmtId="0" fontId="88" fillId="0" borderId="0" xfId="0" applyFont="1" applyBorder="1" applyAlignment="1">
      <alignment horizontal="center" vertical="center"/>
    </xf>
    <xf numFmtId="0" fontId="105" fillId="0" borderId="0" xfId="0" applyFont="1" applyBorder="1" applyAlignment="1">
      <alignment vertical="center"/>
    </xf>
    <xf numFmtId="0" fontId="88" fillId="0" borderId="10" xfId="0" applyFont="1" applyBorder="1" applyAlignment="1">
      <alignment horizontal="center" vertical="center"/>
    </xf>
    <xf numFmtId="0" fontId="106" fillId="0" borderId="0" xfId="0" applyFont="1" applyFill="1" applyBorder="1">
      <alignment vertical="center"/>
    </xf>
    <xf numFmtId="0" fontId="106" fillId="0" borderId="10" xfId="0" applyFont="1" applyFill="1" applyBorder="1">
      <alignment vertical="center"/>
    </xf>
    <xf numFmtId="0" fontId="88" fillId="0" borderId="11" xfId="0" applyFont="1" applyBorder="1" applyAlignment="1">
      <alignment vertical="center"/>
    </xf>
    <xf numFmtId="0" fontId="88" fillId="0" borderId="11" xfId="0" applyFont="1" applyBorder="1" applyAlignment="1">
      <alignment horizontal="center" vertical="center"/>
    </xf>
    <xf numFmtId="0" fontId="105" fillId="0" borderId="11" xfId="0" applyFont="1" applyBorder="1" applyAlignment="1">
      <alignment vertical="center"/>
    </xf>
    <xf numFmtId="0" fontId="88" fillId="0" borderId="5" xfId="0" applyFont="1" applyBorder="1" applyAlignment="1">
      <alignment horizontal="center" vertical="center"/>
    </xf>
    <xf numFmtId="0" fontId="38" fillId="25" borderId="6" xfId="0" applyFont="1" applyFill="1" applyBorder="1" applyAlignment="1">
      <alignment vertical="center"/>
    </xf>
    <xf numFmtId="0" fontId="38" fillId="25" borderId="6" xfId="0" applyFont="1" applyFill="1" applyBorder="1" applyAlignment="1">
      <alignment horizontal="right" vertical="center"/>
    </xf>
    <xf numFmtId="0" fontId="29" fillId="25" borderId="7" xfId="0" applyFont="1" applyFill="1" applyBorder="1" applyAlignment="1">
      <alignment vertical="center"/>
    </xf>
    <xf numFmtId="0" fontId="107" fillId="0" borderId="6" xfId="0" applyFont="1" applyBorder="1" applyAlignment="1">
      <alignment vertical="center"/>
    </xf>
    <xf numFmtId="0" fontId="107" fillId="0" borderId="6" xfId="0" applyFont="1" applyBorder="1" applyAlignment="1">
      <alignment horizontal="center" vertical="center"/>
    </xf>
    <xf numFmtId="0" fontId="108" fillId="0" borderId="6" xfId="0" applyFont="1" applyBorder="1" applyAlignment="1">
      <alignment vertical="center"/>
    </xf>
    <xf numFmtId="0" fontId="107" fillId="0" borderId="0" xfId="0" applyFont="1" applyBorder="1" applyAlignment="1">
      <alignment vertical="center"/>
    </xf>
    <xf numFmtId="0" fontId="107" fillId="0" borderId="0" xfId="0" applyFont="1" applyBorder="1" applyAlignment="1">
      <alignment horizontal="center" vertical="center"/>
    </xf>
    <xf numFmtId="0" fontId="109" fillId="0" borderId="0" xfId="0" applyFont="1" applyBorder="1" applyAlignment="1">
      <alignment vertical="center"/>
    </xf>
    <xf numFmtId="0" fontId="108" fillId="0" borderId="0" xfId="0" applyFont="1" applyBorder="1" applyAlignment="1">
      <alignment vertical="center"/>
    </xf>
    <xf numFmtId="0" fontId="109" fillId="0" borderId="0" xfId="0" applyFont="1" applyFill="1" applyBorder="1">
      <alignment vertical="center"/>
    </xf>
    <xf numFmtId="0" fontId="107" fillId="0" borderId="11" xfId="0" applyFont="1" applyBorder="1" applyAlignment="1">
      <alignment vertical="center"/>
    </xf>
    <xf numFmtId="0" fontId="107" fillId="0" borderId="11" xfId="0" applyFont="1" applyBorder="1" applyAlignment="1">
      <alignment horizontal="center" vertical="center"/>
    </xf>
    <xf numFmtId="0" fontId="108" fillId="0" borderId="0" xfId="0" applyFont="1" applyBorder="1" applyAlignment="1">
      <alignment horizontal="center" vertical="center"/>
    </xf>
    <xf numFmtId="0" fontId="88" fillId="0" borderId="8" xfId="0" applyFont="1" applyBorder="1" applyAlignment="1">
      <alignment horizontal="center" vertical="center"/>
    </xf>
    <xf numFmtId="0" fontId="105" fillId="0" borderId="9" xfId="0" applyFont="1" applyBorder="1" applyAlignment="1">
      <alignment horizontal="center" vertical="center"/>
    </xf>
    <xf numFmtId="0" fontId="105" fillId="0" borderId="0" xfId="0" applyFont="1" applyBorder="1" applyAlignment="1">
      <alignment horizontal="center" vertical="center"/>
    </xf>
    <xf numFmtId="0" fontId="88" fillId="0" borderId="9" xfId="0" applyNumberFormat="1" applyFont="1" applyFill="1" applyBorder="1" applyAlignment="1" applyProtection="1">
      <alignment horizontal="center" vertical="center"/>
    </xf>
    <xf numFmtId="0" fontId="107" fillId="0" borderId="9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7" fillId="0" borderId="9" xfId="0" applyNumberFormat="1" applyFont="1" applyFill="1" applyBorder="1" applyAlignment="1" applyProtection="1">
      <alignment horizontal="center" vertical="center"/>
    </xf>
    <xf numFmtId="0" fontId="38" fillId="25" borderId="1" xfId="0" applyFont="1" applyFill="1" applyBorder="1" applyAlignment="1">
      <alignment vertical="center"/>
    </xf>
    <xf numFmtId="0" fontId="107" fillId="0" borderId="1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47" fillId="0" borderId="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109" fillId="0" borderId="0" xfId="0" applyFont="1" applyBorder="1">
      <alignment vertical="center"/>
    </xf>
    <xf numFmtId="0" fontId="88" fillId="0" borderId="6" xfId="0" applyFont="1" applyFill="1" applyBorder="1" applyAlignment="1">
      <alignment vertical="center"/>
    </xf>
    <xf numFmtId="0" fontId="106" fillId="0" borderId="0" xfId="0" applyFont="1" applyBorder="1">
      <alignment vertical="center"/>
    </xf>
    <xf numFmtId="0" fontId="106" fillId="0" borderId="10" xfId="0" applyFont="1" applyBorder="1">
      <alignment vertical="center"/>
    </xf>
    <xf numFmtId="0" fontId="88" fillId="0" borderId="0" xfId="0" applyFont="1" applyFill="1" applyBorder="1" applyAlignment="1">
      <alignment vertical="center"/>
    </xf>
    <xf numFmtId="0" fontId="105" fillId="0" borderId="3" xfId="0" applyFont="1" applyBorder="1" applyAlignment="1">
      <alignment horizontal="center" vertical="top"/>
    </xf>
    <xf numFmtId="0" fontId="73" fillId="0" borderId="3" xfId="0" applyFont="1" applyBorder="1">
      <alignment vertical="center"/>
    </xf>
    <xf numFmtId="0" fontId="38" fillId="25" borderId="12" xfId="0" applyFont="1" applyFill="1" applyBorder="1" applyAlignment="1">
      <alignment vertical="center"/>
    </xf>
    <xf numFmtId="0" fontId="38" fillId="25" borderId="12" xfId="0" applyFont="1" applyFill="1" applyBorder="1" applyAlignment="1">
      <alignment horizontal="right" vertical="center"/>
    </xf>
    <xf numFmtId="0" fontId="29" fillId="25" borderId="2" xfId="0" applyFont="1" applyFill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47" fillId="0" borderId="8" xfId="0" applyFont="1" applyBorder="1" applyAlignment="1">
      <alignment vertical="center"/>
    </xf>
    <xf numFmtId="0" fontId="47" fillId="0" borderId="6" xfId="0" applyFont="1" applyBorder="1" applyAlignment="1">
      <alignment vertical="center"/>
    </xf>
    <xf numFmtId="0" fontId="47" fillId="0" borderId="7" xfId="0" applyFont="1" applyBorder="1" applyAlignment="1">
      <alignment vertical="center"/>
    </xf>
    <xf numFmtId="0" fontId="47" fillId="0" borderId="9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47" fillId="0" borderId="13" xfId="0" applyFont="1" applyBorder="1" applyAlignment="1">
      <alignment vertical="center"/>
    </xf>
    <xf numFmtId="0" fontId="47" fillId="0" borderId="5" xfId="0" applyFont="1" applyBorder="1" applyAlignment="1">
      <alignment vertical="center"/>
    </xf>
    <xf numFmtId="0" fontId="92" fillId="0" borderId="0" xfId="0" applyFont="1">
      <alignment vertical="center"/>
    </xf>
    <xf numFmtId="0" fontId="0" fillId="26" borderId="0" xfId="0" applyFill="1">
      <alignment vertical="center"/>
    </xf>
    <xf numFmtId="0" fontId="1" fillId="26" borderId="0" xfId="0" applyFont="1" applyFill="1">
      <alignment vertical="center"/>
    </xf>
    <xf numFmtId="0" fontId="38" fillId="3" borderId="5" xfId="0" applyFont="1" applyFill="1" applyBorder="1" applyAlignment="1">
      <alignment vertical="center"/>
    </xf>
    <xf numFmtId="0" fontId="84" fillId="18" borderId="0" xfId="0" applyFont="1" applyFill="1" applyAlignment="1" applyProtection="1">
      <alignment horizontal="left" vertical="center"/>
      <protection locked="0"/>
    </xf>
    <xf numFmtId="0" fontId="84" fillId="22" borderId="0" xfId="0" applyFont="1" applyFill="1" applyAlignment="1" applyProtection="1">
      <alignment horizontal="left" vertical="center"/>
      <protection locked="0"/>
    </xf>
    <xf numFmtId="0" fontId="84" fillId="11" borderId="0" xfId="0" applyFont="1" applyFill="1" applyAlignment="1" applyProtection="1">
      <alignment horizontal="left" vertical="center"/>
      <protection locked="0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8" fillId="3" borderId="1" xfId="0" applyFont="1" applyFill="1" applyBorder="1" applyAlignment="1">
      <alignment vertical="center"/>
    </xf>
    <xf numFmtId="0" fontId="38" fillId="3" borderId="14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8" fillId="3" borderId="8" xfId="0" applyFont="1" applyFill="1" applyBorder="1" applyAlignment="1">
      <alignment vertical="center"/>
    </xf>
    <xf numFmtId="0" fontId="38" fillId="3" borderId="6" xfId="0" applyFont="1" applyFill="1" applyBorder="1" applyAlignment="1">
      <alignment vertical="center"/>
    </xf>
    <xf numFmtId="0" fontId="32" fillId="0" borderId="1" xfId="0" applyNumberFormat="1" applyFont="1" applyFill="1" applyBorder="1" applyAlignment="1" applyProtection="1">
      <alignment vertical="center"/>
      <protection locked="0"/>
    </xf>
    <xf numFmtId="0" fontId="32" fillId="0" borderId="2" xfId="0" applyNumberFormat="1" applyFont="1" applyFill="1" applyBorder="1" applyAlignment="1" applyProtection="1">
      <alignment vertical="center"/>
      <protection locked="0"/>
    </xf>
    <xf numFmtId="0" fontId="37" fillId="0" borderId="1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2" fillId="0" borderId="1" xfId="0" applyFont="1" applyFill="1" applyBorder="1" applyAlignment="1">
      <alignment vertical="center"/>
    </xf>
    <xf numFmtId="0" fontId="32" fillId="0" borderId="2" xfId="0" applyFont="1" applyFill="1" applyBorder="1" applyAlignment="1">
      <alignment vertical="center"/>
    </xf>
    <xf numFmtId="0" fontId="38" fillId="3" borderId="1" xfId="0" applyFont="1" applyFill="1" applyBorder="1" applyAlignment="1">
      <alignment horizontal="left" vertical="center"/>
    </xf>
    <xf numFmtId="0" fontId="38" fillId="3" borderId="12" xfId="0" applyFont="1" applyFill="1" applyBorder="1" applyAlignment="1">
      <alignment horizontal="left" vertical="center"/>
    </xf>
    <xf numFmtId="0" fontId="38" fillId="3" borderId="2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29" fillId="0" borderId="1" xfId="0" quotePrefix="1" applyFont="1" applyFill="1" applyBorder="1" applyAlignment="1">
      <alignment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76" fillId="23" borderId="0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vertical="center" shrinkToFit="1"/>
    </xf>
    <xf numFmtId="0" fontId="38" fillId="3" borderId="12" xfId="0" applyFont="1" applyFill="1" applyBorder="1" applyAlignment="1">
      <alignment vertical="center" shrinkToFit="1"/>
    </xf>
    <xf numFmtId="0" fontId="38" fillId="3" borderId="2" xfId="0" applyFont="1" applyFill="1" applyBorder="1" applyAlignment="1">
      <alignment vertical="center" shrinkToFit="1"/>
    </xf>
    <xf numFmtId="0" fontId="32" fillId="0" borderId="13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8" fillId="3" borderId="1" xfId="0" applyFont="1" applyFill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29" fillId="0" borderId="13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0" fontId="29" fillId="0" borderId="3" xfId="0" applyFont="1" applyFill="1" applyBorder="1" applyAlignment="1">
      <alignment horizontal="left" vertical="center"/>
    </xf>
    <xf numFmtId="0" fontId="80" fillId="0" borderId="12" xfId="0" applyFont="1" applyFill="1" applyBorder="1" applyAlignment="1">
      <alignment vertical="center"/>
    </xf>
    <xf numFmtId="0" fontId="80" fillId="0" borderId="2" xfId="0" applyFont="1" applyFill="1" applyBorder="1" applyAlignment="1">
      <alignment vertical="center"/>
    </xf>
    <xf numFmtId="0" fontId="29" fillId="0" borderId="1" xfId="0" quotePrefix="1" applyFont="1" applyFill="1" applyBorder="1" applyAlignment="1">
      <alignment horizontal="left" vertical="center"/>
    </xf>
    <xf numFmtId="0" fontId="29" fillId="0" borderId="12" xfId="0" quotePrefix="1" applyFont="1" applyFill="1" applyBorder="1" applyAlignment="1">
      <alignment horizontal="left" vertical="center"/>
    </xf>
    <xf numFmtId="0" fontId="29" fillId="0" borderId="2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8" fillId="0" borderId="0" xfId="0" applyFont="1" applyBorder="1" applyAlignment="1">
      <alignment horizontal="center" vertical="center" wrapText="1"/>
    </xf>
    <xf numFmtId="0" fontId="29" fillId="0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9" fillId="0" borderId="3" xfId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57" fillId="0" borderId="12" xfId="0" applyFont="1" applyFill="1" applyBorder="1" applyAlignment="1">
      <alignment vertical="center"/>
    </xf>
    <xf numFmtId="0" fontId="57" fillId="0" borderId="2" xfId="0" applyFont="1" applyFill="1" applyBorder="1" applyAlignment="1">
      <alignment vertical="center"/>
    </xf>
    <xf numFmtId="0" fontId="81" fillId="0" borderId="12" xfId="0" applyFont="1" applyFill="1" applyBorder="1" applyAlignment="1">
      <alignment vertical="center"/>
    </xf>
    <xf numFmtId="0" fontId="81" fillId="0" borderId="2" xfId="0" applyFont="1" applyFill="1" applyBorder="1" applyAlignment="1">
      <alignment vertical="center"/>
    </xf>
    <xf numFmtId="0" fontId="38" fillId="3" borderId="13" xfId="0" applyFont="1" applyFill="1" applyBorder="1" applyAlignment="1">
      <alignment horizontal="center" vertical="center" shrinkToFit="1"/>
    </xf>
    <xf numFmtId="0" fontId="38" fillId="3" borderId="11" xfId="0" applyFont="1" applyFill="1" applyBorder="1" applyAlignment="1">
      <alignment horizontal="center" vertical="center" shrinkToFit="1"/>
    </xf>
    <xf numFmtId="0" fontId="38" fillId="3" borderId="5" xfId="0" applyFont="1" applyFill="1" applyBorder="1" applyAlignment="1">
      <alignment horizontal="center" vertical="center" shrinkToFit="1"/>
    </xf>
    <xf numFmtId="0" fontId="87" fillId="0" borderId="9" xfId="0" applyFont="1" applyBorder="1" applyAlignment="1">
      <alignment horizontal="center" vertical="center" textRotation="255"/>
    </xf>
    <xf numFmtId="0" fontId="88" fillId="0" borderId="9" xfId="0" applyFont="1" applyBorder="1" applyAlignment="1">
      <alignment horizontal="center" vertical="center" textRotation="255"/>
    </xf>
    <xf numFmtId="0" fontId="87" fillId="0" borderId="13" xfId="0" applyFont="1" applyFill="1" applyBorder="1" applyAlignment="1">
      <alignment horizontal="center" vertical="center"/>
    </xf>
    <xf numFmtId="0" fontId="87" fillId="0" borderId="11" xfId="0" applyFont="1" applyFill="1" applyBorder="1" applyAlignment="1">
      <alignment horizontal="center" vertical="center"/>
    </xf>
    <xf numFmtId="0" fontId="87" fillId="0" borderId="5" xfId="0" applyFont="1" applyFill="1" applyBorder="1" applyAlignment="1">
      <alignment horizontal="center" vertical="center"/>
    </xf>
    <xf numFmtId="0" fontId="87" fillId="0" borderId="9" xfId="0" applyFont="1" applyFill="1" applyBorder="1" applyAlignment="1">
      <alignment horizontal="center" vertical="center"/>
    </xf>
    <xf numFmtId="0" fontId="87" fillId="0" borderId="0" xfId="0" applyFont="1" applyFill="1" applyBorder="1" applyAlignment="1">
      <alignment horizontal="center" vertical="center"/>
    </xf>
    <xf numFmtId="0" fontId="87" fillId="0" borderId="10" xfId="0" applyFont="1" applyFill="1" applyBorder="1" applyAlignment="1">
      <alignment horizontal="center" vertical="center"/>
    </xf>
    <xf numFmtId="0" fontId="88" fillId="0" borderId="8" xfId="0" applyFont="1" applyFill="1" applyBorder="1" applyAlignment="1">
      <alignment horizontal="center" vertical="center"/>
    </xf>
    <xf numFmtId="0" fontId="88" fillId="0" borderId="6" xfId="0" applyFont="1" applyFill="1" applyBorder="1" applyAlignment="1">
      <alignment horizontal="center" vertical="center"/>
    </xf>
    <xf numFmtId="0" fontId="88" fillId="0" borderId="7" xfId="0" applyFont="1" applyFill="1" applyBorder="1" applyAlignment="1">
      <alignment horizontal="center" vertical="center"/>
    </xf>
    <xf numFmtId="0" fontId="88" fillId="0" borderId="9" xfId="0" applyFont="1" applyFill="1" applyBorder="1" applyAlignment="1">
      <alignment horizontal="center" vertical="center"/>
    </xf>
    <xf numFmtId="0" fontId="88" fillId="0" borderId="0" xfId="0" applyFont="1" applyFill="1" applyBorder="1" applyAlignment="1">
      <alignment horizontal="center" vertical="center"/>
    </xf>
    <xf numFmtId="0" fontId="88" fillId="0" borderId="10" xfId="0" applyFont="1" applyFill="1" applyBorder="1" applyAlignment="1">
      <alignment horizontal="center" vertical="center"/>
    </xf>
    <xf numFmtId="0" fontId="88" fillId="0" borderId="13" xfId="0" applyFont="1" applyFill="1" applyBorder="1" applyAlignment="1">
      <alignment horizontal="center" vertical="center"/>
    </xf>
    <xf numFmtId="0" fontId="88" fillId="0" borderId="11" xfId="0" applyFont="1" applyFill="1" applyBorder="1" applyAlignment="1">
      <alignment horizontal="center" vertical="center"/>
    </xf>
    <xf numFmtId="0" fontId="88" fillId="0" borderId="5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07" fillId="0" borderId="8" xfId="0" applyFont="1" applyFill="1" applyBorder="1" applyAlignment="1">
      <alignment horizontal="center" vertical="center"/>
    </xf>
    <xf numFmtId="0" fontId="107" fillId="0" borderId="6" xfId="0" applyFont="1" applyFill="1" applyBorder="1" applyAlignment="1">
      <alignment horizontal="center" vertical="center"/>
    </xf>
    <xf numFmtId="0" fontId="107" fillId="0" borderId="7" xfId="0" applyFont="1" applyFill="1" applyBorder="1" applyAlignment="1">
      <alignment horizontal="center" vertical="center"/>
    </xf>
    <xf numFmtId="0" fontId="107" fillId="0" borderId="9" xfId="0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1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107" fillId="0" borderId="9" xfId="0" applyFont="1" applyBorder="1" applyAlignment="1">
      <alignment horizontal="center" vertical="center" textRotation="255"/>
    </xf>
    <xf numFmtId="0" fontId="29" fillId="0" borderId="0" xfId="0" applyFont="1" applyBorder="1" applyAlignment="1">
      <alignment horizontal="center" vertical="center"/>
    </xf>
    <xf numFmtId="0" fontId="107" fillId="0" borderId="13" xfId="0" applyFont="1" applyFill="1" applyBorder="1" applyAlignment="1">
      <alignment horizontal="center" vertical="center"/>
    </xf>
    <xf numFmtId="0" fontId="107" fillId="0" borderId="11" xfId="0" applyFont="1" applyFill="1" applyBorder="1" applyAlignment="1">
      <alignment horizontal="center" vertical="center"/>
    </xf>
    <xf numFmtId="0" fontId="107" fillId="0" borderId="5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8" fillId="3" borderId="14" xfId="0" applyFont="1" applyFill="1" applyBorder="1" applyAlignment="1">
      <alignment horizontal="left" vertical="center"/>
    </xf>
    <xf numFmtId="0" fontId="38" fillId="3" borderId="1" xfId="0" applyFont="1" applyFill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38" fillId="3" borderId="11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/>
    </xf>
    <xf numFmtId="0" fontId="29" fillId="0" borderId="12" xfId="0" applyFont="1" applyBorder="1" applyAlignment="1">
      <alignment vertical="center" shrinkToFit="1"/>
    </xf>
    <xf numFmtId="0" fontId="29" fillId="0" borderId="2" xfId="0" applyFont="1" applyBorder="1" applyAlignment="1">
      <alignment vertical="center" shrinkToFit="1"/>
    </xf>
    <xf numFmtId="0" fontId="9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_03 BDFL Official Scoring W" xfId="2" xr:uid="{00000000-0005-0000-0000-000002000000}"/>
    <cellStyle name="Normal_03 BDFL Official Scoring W 2" xfId="3" xr:uid="{00000000-0005-0000-0000-000003000000}"/>
  </cellStyles>
  <dxfs count="0"/>
  <tableStyles count="0" defaultTableStyle="TableStyleMedium2" defaultPivotStyle="PivotStyleLight16"/>
  <colors>
    <mruColors>
      <color rgb="FF0099FF"/>
      <color rgb="FF008000"/>
      <color rgb="FF666699"/>
      <color rgb="FF009999"/>
      <color rgb="FF0000FF"/>
      <color rgb="FF336699"/>
      <color rgb="FF006699"/>
      <color rgb="FFCC9900"/>
      <color rgb="FFFFDF85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BDFL Weekly Point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>
                  <a:lumMod val="8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06394600648892"/>
          <c:y val="0.16666711878016163"/>
          <c:w val="0.82004647018978483"/>
          <c:h val="0.6583351191816384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'Team Totals'!$B$31:$S$31</c:f>
              <c:numCache>
                <c:formatCode>General</c:formatCode>
                <c:ptCount val="18"/>
                <c:pt idx="0">
                  <c:v>484</c:v>
                </c:pt>
                <c:pt idx="1">
                  <c:v>433</c:v>
                </c:pt>
                <c:pt idx="2">
                  <c:v>412</c:v>
                </c:pt>
                <c:pt idx="3">
                  <c:v>409</c:v>
                </c:pt>
                <c:pt idx="4">
                  <c:v>519</c:v>
                </c:pt>
                <c:pt idx="5">
                  <c:v>412</c:v>
                </c:pt>
                <c:pt idx="6">
                  <c:v>347</c:v>
                </c:pt>
                <c:pt idx="7">
                  <c:v>383</c:v>
                </c:pt>
                <c:pt idx="8">
                  <c:v>366</c:v>
                </c:pt>
                <c:pt idx="9">
                  <c:v>316</c:v>
                </c:pt>
                <c:pt idx="10">
                  <c:v>422</c:v>
                </c:pt>
                <c:pt idx="11">
                  <c:v>369</c:v>
                </c:pt>
                <c:pt idx="12">
                  <c:v>350</c:v>
                </c:pt>
                <c:pt idx="13">
                  <c:v>484</c:v>
                </c:pt>
                <c:pt idx="14">
                  <c:v>300</c:v>
                </c:pt>
                <c:pt idx="15">
                  <c:v>361</c:v>
                </c:pt>
                <c:pt idx="16">
                  <c:v>427</c:v>
                </c:pt>
                <c:pt idx="17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1-4FAF-9097-937CCA7EF3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axId val="223064832"/>
        <c:axId val="223066752"/>
      </c:barChart>
      <c:catAx>
        <c:axId val="22306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52391843708215713"/>
              <c:y val="0.90000248489648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6752"/>
        <c:crosses val="autoZero"/>
        <c:auto val="1"/>
        <c:lblAlgn val="ctr"/>
        <c:lblOffset val="100"/>
        <c:noMultiLvlLbl val="0"/>
      </c:catAx>
      <c:valAx>
        <c:axId val="2230667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Points</a:t>
                </a:r>
              </a:p>
            </c:rich>
          </c:tx>
          <c:layout>
            <c:manualLayout>
              <c:xMode val="edge"/>
              <c:yMode val="edge"/>
              <c:x val="1.5745791890187766E-2"/>
              <c:y val="0.41350968843074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483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6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TheBDFL.com Growth Chart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6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58007165162749"/>
          <c:y val="0.10407619047619046"/>
          <c:w val="0.84230881723726136"/>
          <c:h val="0.75498862642169728"/>
        </c:manualLayout>
      </c:layout>
      <c:areaChart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Misc.!$Q$7:$Q$21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Misc.!$R$7:$R$21</c:f>
              <c:numCache>
                <c:formatCode>#,##0</c:formatCode>
                <c:ptCount val="15"/>
                <c:pt idx="0">
                  <c:v>2285</c:v>
                </c:pt>
                <c:pt idx="1">
                  <c:v>3187</c:v>
                </c:pt>
                <c:pt idx="2">
                  <c:v>3274</c:v>
                </c:pt>
                <c:pt idx="3">
                  <c:v>3373</c:v>
                </c:pt>
                <c:pt idx="4">
                  <c:v>3072</c:v>
                </c:pt>
                <c:pt idx="5">
                  <c:v>3048</c:v>
                </c:pt>
                <c:pt idx="6">
                  <c:v>3609</c:v>
                </c:pt>
                <c:pt idx="7">
                  <c:v>4339</c:v>
                </c:pt>
                <c:pt idx="8">
                  <c:v>3193</c:v>
                </c:pt>
                <c:pt idx="9">
                  <c:v>4487</c:v>
                </c:pt>
                <c:pt idx="10">
                  <c:v>4352</c:v>
                </c:pt>
                <c:pt idx="11">
                  <c:v>4365</c:v>
                </c:pt>
                <c:pt idx="12">
                  <c:v>5958</c:v>
                </c:pt>
                <c:pt idx="13">
                  <c:v>5938</c:v>
                </c:pt>
                <c:pt idx="14">
                  <c:v>6029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4-43AC-AA45-AAA72EC8B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387616"/>
        <c:axId val="516364656"/>
      </c:areaChart>
      <c:catAx>
        <c:axId val="516387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 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364656"/>
        <c:crosses val="autoZero"/>
        <c:auto val="1"/>
        <c:lblAlgn val="ctr"/>
        <c:lblOffset val="100"/>
        <c:noMultiLvlLbl val="0"/>
      </c:catAx>
      <c:valAx>
        <c:axId val="51636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UNIQUE VIEWERS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387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3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="1"/>
              <a:t>Points</a:t>
            </a:r>
            <a:r>
              <a:rPr lang="en-US" b="1" baseline="0"/>
              <a:t> Per Team Per Game                     NFL vs. BDFL</a:t>
            </a:r>
            <a:endParaRPr lang="en-US" b="1"/>
          </a:p>
        </c:rich>
      </c:tx>
      <c:layout>
        <c:manualLayout>
          <c:xMode val="edge"/>
          <c:yMode val="edge"/>
          <c:x val="0.29365759510739597"/>
          <c:y val="7.2680959127896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Misc.!$C$41</c:f>
              <c:strCache>
                <c:ptCount val="1"/>
                <c:pt idx="0">
                  <c:v>NFL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"/>
              <c:pt idx="0">
                <c:v>2020</c:v>
              </c:pt>
              <c:pt idx="1">
                <c:v>2021</c:v>
              </c:pt>
            </c:numLit>
          </c:cat>
          <c:val>
            <c:numRef>
              <c:f>Misc.!$D$41:$E$41</c:f>
              <c:numCache>
                <c:formatCode>General</c:formatCode>
                <c:ptCount val="2"/>
                <c:pt idx="0">
                  <c:v>24.8</c:v>
                </c:pt>
                <c:pt idx="1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1-4C7E-9A8A-C8D7959288B8}"/>
            </c:ext>
          </c:extLst>
        </c:ser>
        <c:ser>
          <c:idx val="1"/>
          <c:order val="1"/>
          <c:tx>
            <c:strRef>
              <c:f>Misc.!$C$42</c:f>
              <c:strCache>
                <c:ptCount val="1"/>
                <c:pt idx="0">
                  <c:v>BDFL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"/>
              <c:pt idx="0">
                <c:v>2020</c:v>
              </c:pt>
              <c:pt idx="1">
                <c:v>2021</c:v>
              </c:pt>
            </c:numLit>
          </c:cat>
          <c:val>
            <c:numRef>
              <c:f>Misc.!$D$42:$E$42</c:f>
              <c:numCache>
                <c:formatCode>General</c:formatCode>
                <c:ptCount val="2"/>
                <c:pt idx="0">
                  <c:v>25.7</c:v>
                </c:pt>
                <c:pt idx="1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1-4C7E-9A8A-C8D795928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62968328"/>
        <c:axId val="662969640"/>
      </c:barChart>
      <c:catAx>
        <c:axId val="662968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969640"/>
        <c:crosses val="autoZero"/>
        <c:auto val="0"/>
        <c:lblAlgn val="ctr"/>
        <c:lblOffset val="100"/>
        <c:noMultiLvlLbl val="0"/>
      </c:catAx>
      <c:valAx>
        <c:axId val="66296964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968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02230971128608"/>
          <c:y val="0.83854111986001745"/>
          <c:w val="0.43395538057742783"/>
          <c:h val="0.11979221347331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65142</xdr:colOff>
      <xdr:row>31</xdr:row>
      <xdr:rowOff>100853</xdr:rowOff>
    </xdr:from>
    <xdr:to>
      <xdr:col>14</xdr:col>
      <xdr:colOff>330574</xdr:colOff>
      <xdr:row>51</xdr:row>
      <xdr:rowOff>147742</xdr:rowOff>
    </xdr:to>
    <xdr:graphicFrame macro="">
      <xdr:nvGraphicFramePr>
        <xdr:cNvPr id="1408020" name="Chart 2">
          <a:extLst>
            <a:ext uri="{FF2B5EF4-FFF2-40B4-BE49-F238E27FC236}">
              <a16:creationId xmlns:a16="http://schemas.microsoft.com/office/drawing/2014/main" id="{00000000-0008-0000-0000-0000147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200024</xdr:colOff>
      <xdr:row>22</xdr:row>
      <xdr:rowOff>38099</xdr:rowOff>
    </xdr:from>
    <xdr:to>
      <xdr:col>22</xdr:col>
      <xdr:colOff>95250</xdr:colOff>
      <xdr:row>51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7CD453-2D69-46C9-88D1-D707A26B8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1528761</xdr:colOff>
      <xdr:row>31</xdr:row>
      <xdr:rowOff>104774</xdr:rowOff>
    </xdr:from>
    <xdr:to>
      <xdr:col>14</xdr:col>
      <xdr:colOff>209549</xdr:colOff>
      <xdr:row>52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A9B727-4F2B-4E2B-8916-A1D2D154D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"/>
  <sheetViews>
    <sheetView view="pageBreakPreview" topLeftCell="A41" zoomScale="150" zoomScaleNormal="100" zoomScaleSheetLayoutView="150" workbookViewId="0">
      <selection activeCell="A51" sqref="A51"/>
    </sheetView>
  </sheetViews>
  <sheetFormatPr defaultRowHeight="12.75"/>
  <cols>
    <col min="1" max="1" width="33.85546875" customWidth="1"/>
    <col min="2" max="19" width="5.7109375" customWidth="1"/>
    <col min="20" max="20" width="9.7109375" customWidth="1"/>
  </cols>
  <sheetData>
    <row r="1" spans="1:23" s="3" customFormat="1" ht="15.75" customHeight="1">
      <c r="A1" s="273">
        <v>2021</v>
      </c>
      <c r="B1" s="279" t="s">
        <v>85</v>
      </c>
      <c r="C1" s="279" t="s">
        <v>86</v>
      </c>
      <c r="D1" s="279" t="s">
        <v>87</v>
      </c>
      <c r="E1" s="279" t="s">
        <v>88</v>
      </c>
      <c r="F1" s="279" t="s">
        <v>89</v>
      </c>
      <c r="G1" s="279" t="s">
        <v>90</v>
      </c>
      <c r="H1" s="279" t="s">
        <v>91</v>
      </c>
      <c r="I1" s="279" t="s">
        <v>92</v>
      </c>
      <c r="J1" s="279" t="s">
        <v>93</v>
      </c>
      <c r="K1" s="279" t="s">
        <v>94</v>
      </c>
      <c r="L1" s="279" t="s">
        <v>95</v>
      </c>
      <c r="M1" s="279" t="s">
        <v>96</v>
      </c>
      <c r="N1" s="279" t="s">
        <v>97</v>
      </c>
      <c r="O1" s="279" t="s">
        <v>98</v>
      </c>
      <c r="P1" s="279" t="s">
        <v>99</v>
      </c>
      <c r="Q1" s="279" t="s">
        <v>100</v>
      </c>
      <c r="R1" s="279" t="s">
        <v>101</v>
      </c>
      <c r="S1" s="279" t="s">
        <v>970</v>
      </c>
      <c r="T1" s="279" t="s">
        <v>17</v>
      </c>
    </row>
    <row r="2" spans="1:23" s="1" customFormat="1" ht="3.95" customHeight="1">
      <c r="A2" s="280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</row>
    <row r="3" spans="1:23" s="1" customFormat="1" ht="15.75" customHeight="1">
      <c r="A3" s="278" t="s">
        <v>23</v>
      </c>
      <c r="B3" s="282"/>
      <c r="C3" s="282"/>
      <c r="D3" s="282"/>
      <c r="E3" s="278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</row>
    <row r="4" spans="1:23" s="1" customFormat="1" ht="15.75" customHeight="1">
      <c r="A4" s="144" t="s">
        <v>26</v>
      </c>
      <c r="B4" s="146">
        <f>'wk1'!$P$14</f>
        <v>34</v>
      </c>
      <c r="C4" s="146">
        <f>'wk2'!$P$14</f>
        <v>33</v>
      </c>
      <c r="D4" s="146">
        <f>'wk3'!$P$14</f>
        <v>21</v>
      </c>
      <c r="E4" s="146">
        <f>'wk4'!$P$14</f>
        <v>22</v>
      </c>
      <c r="F4" s="146">
        <f>'wk5'!$P$14</f>
        <v>29</v>
      </c>
      <c r="G4" s="146">
        <f>'wk6'!$P$14</f>
        <v>19</v>
      </c>
      <c r="H4" s="146">
        <f>'wk7'!$P$14</f>
        <v>38</v>
      </c>
      <c r="I4" s="146">
        <f>'wk8'!$P$14</f>
        <v>32</v>
      </c>
      <c r="J4" s="146">
        <f>'wk9'!$P$14</f>
        <v>26</v>
      </c>
      <c r="K4" s="146">
        <f>'wk10'!$P$14</f>
        <v>14</v>
      </c>
      <c r="L4" s="146">
        <f>'wk11'!$P$14</f>
        <v>11</v>
      </c>
      <c r="M4" s="146">
        <f>'wk12'!$P$14</f>
        <v>25</v>
      </c>
      <c r="N4" s="146">
        <f>'wk13'!$P$14</f>
        <v>24</v>
      </c>
      <c r="O4" s="146">
        <f>'wk14'!$P$14</f>
        <v>50</v>
      </c>
      <c r="P4" s="146">
        <f>'wk15'!$P$14</f>
        <v>4</v>
      </c>
      <c r="Q4" s="146">
        <f>'wk16'!$P$14</f>
        <v>36</v>
      </c>
      <c r="R4" s="146">
        <f>'wk17'!$P$14</f>
        <v>31</v>
      </c>
      <c r="S4" s="146">
        <f>'wk18'!$P$14</f>
        <v>27</v>
      </c>
      <c r="T4" s="146">
        <f>SUM(B4:S4)</f>
        <v>476</v>
      </c>
    </row>
    <row r="5" spans="1:23" s="1" customFormat="1" ht="15.75" customHeight="1">
      <c r="A5" s="144" t="s">
        <v>120</v>
      </c>
      <c r="B5" s="146">
        <f>'wk1'!$P$25</f>
        <v>30</v>
      </c>
      <c r="C5" s="146">
        <f>'wk2'!$P$25</f>
        <v>37</v>
      </c>
      <c r="D5" s="146">
        <f>'wk3'!$P$25</f>
        <v>32</v>
      </c>
      <c r="E5" s="146">
        <f>'wk4'!$P$25</f>
        <v>31</v>
      </c>
      <c r="F5" s="146">
        <f>'wk5'!$P$25</f>
        <v>28</v>
      </c>
      <c r="G5" s="146">
        <f>'wk6'!$P$25</f>
        <v>45</v>
      </c>
      <c r="H5" s="146">
        <f>'wk7'!$P$25</f>
        <v>23</v>
      </c>
      <c r="I5" s="146">
        <f>'wk8'!$P$25</f>
        <v>23</v>
      </c>
      <c r="J5" s="146">
        <f>'wk9'!$P$25</f>
        <v>42</v>
      </c>
      <c r="K5" s="146">
        <f>'wk10'!$P$25</f>
        <v>18</v>
      </c>
      <c r="L5" s="146">
        <f>'wk11'!$P$25</f>
        <v>80</v>
      </c>
      <c r="M5" s="146">
        <f>'wk12'!$P$25</f>
        <v>21</v>
      </c>
      <c r="N5" s="146">
        <f>'wk13'!$P$25</f>
        <v>31</v>
      </c>
      <c r="O5" s="146">
        <f>'wk14'!$P$25</f>
        <v>26</v>
      </c>
      <c r="P5" s="146">
        <f>'wk15'!$P$25</f>
        <v>42</v>
      </c>
      <c r="Q5" s="146">
        <f>'wk16'!$P$25</f>
        <v>23</v>
      </c>
      <c r="R5" s="146">
        <f>'wk17'!$P$25</f>
        <v>22</v>
      </c>
      <c r="S5" s="146">
        <f>'wk18'!$P$25</f>
        <v>9</v>
      </c>
      <c r="T5" s="146">
        <f>SUM(B5:S5)</f>
        <v>563</v>
      </c>
    </row>
    <row r="6" spans="1:23" s="1" customFormat="1" ht="15.75" customHeight="1">
      <c r="A6" s="144" t="s">
        <v>24</v>
      </c>
      <c r="B6" s="146">
        <f>'wk1'!$H$36</f>
        <v>40</v>
      </c>
      <c r="C6" s="146">
        <f>'wk2'!$H$36</f>
        <v>27</v>
      </c>
      <c r="D6" s="146">
        <f>'wk3'!$H$36</f>
        <v>32</v>
      </c>
      <c r="E6" s="146">
        <f>'wk4'!$H$36</f>
        <v>29</v>
      </c>
      <c r="F6" s="146">
        <f>'wk5'!$H$36</f>
        <v>60</v>
      </c>
      <c r="G6" s="146">
        <f>'wk6'!$H$36</f>
        <v>11</v>
      </c>
      <c r="H6" s="146">
        <f>'wk7'!$H$36</f>
        <v>26</v>
      </c>
      <c r="I6" s="146">
        <f>'wk8'!$H$36</f>
        <v>35</v>
      </c>
      <c r="J6" s="146">
        <f>'wk9'!$H$36</f>
        <v>59</v>
      </c>
      <c r="K6" s="146">
        <f>'wk10'!$H$36</f>
        <v>19</v>
      </c>
      <c r="L6" s="146">
        <f>'wk11'!$H$36</f>
        <v>28</v>
      </c>
      <c r="M6" s="146">
        <f>'wk12'!$H$36</f>
        <v>14</v>
      </c>
      <c r="N6" s="146">
        <f>'wk13'!$H$36</f>
        <v>32</v>
      </c>
      <c r="O6" s="146">
        <f>'wk14'!$H$36</f>
        <v>46</v>
      </c>
      <c r="P6" s="146">
        <f>'wk15'!$H$36</f>
        <v>41</v>
      </c>
      <c r="Q6" s="146">
        <f>'wk16'!$H$36</f>
        <v>33</v>
      </c>
      <c r="R6" s="146">
        <f>'wk17'!$H$36</f>
        <v>29</v>
      </c>
      <c r="S6" s="146">
        <f>'wk18'!$H$36</f>
        <v>28</v>
      </c>
      <c r="T6" s="146">
        <f>SUM(B6:S6)</f>
        <v>589</v>
      </c>
    </row>
    <row r="7" spans="1:23" s="1" customFormat="1" ht="15.75" customHeight="1">
      <c r="A7" s="144" t="s">
        <v>84</v>
      </c>
      <c r="B7" s="146">
        <f>'wk1'!$P$36</f>
        <v>36</v>
      </c>
      <c r="C7" s="146">
        <f>'wk2'!$P$36</f>
        <v>39</v>
      </c>
      <c r="D7" s="146">
        <f>'wk3'!$P$36</f>
        <v>43</v>
      </c>
      <c r="E7" s="146">
        <f>'wk4'!$P$36</f>
        <v>29</v>
      </c>
      <c r="F7" s="146">
        <f>'wk5'!$P$36</f>
        <v>34</v>
      </c>
      <c r="G7" s="146">
        <f>'wk6'!$P$36</f>
        <v>52</v>
      </c>
      <c r="H7" s="146">
        <f>'wk7'!$P$36</f>
        <v>18</v>
      </c>
      <c r="I7" s="146">
        <f>'wk8'!$P$36</f>
        <v>28</v>
      </c>
      <c r="J7" s="146">
        <f>'wk9'!$P$36</f>
        <v>9</v>
      </c>
      <c r="K7" s="146">
        <f>'wk10'!$P$36</f>
        <v>13</v>
      </c>
      <c r="L7" s="146">
        <f>'wk11'!$P$36</f>
        <v>10</v>
      </c>
      <c r="M7" s="146">
        <f>'wk12'!$P$36</f>
        <v>31</v>
      </c>
      <c r="N7" s="146">
        <f>'wk13'!$P$36</f>
        <v>31</v>
      </c>
      <c r="O7" s="146">
        <f>'wk14'!$P$36</f>
        <v>31</v>
      </c>
      <c r="P7" s="146">
        <f>'wk15'!$P$36</f>
        <v>12</v>
      </c>
      <c r="Q7" s="146">
        <f>'wk16'!$P$36</f>
        <v>30</v>
      </c>
      <c r="R7" s="146">
        <f>'wk17'!$P$36</f>
        <v>22</v>
      </c>
      <c r="S7" s="146">
        <f>'wk18'!$P$36</f>
        <v>22</v>
      </c>
      <c r="T7" s="146">
        <f>SUM(B7:S7)</f>
        <v>490</v>
      </c>
    </row>
    <row r="8" spans="1:23" s="1" customFormat="1" ht="15.75" customHeight="1">
      <c r="A8" s="278" t="s">
        <v>27</v>
      </c>
      <c r="B8" s="283">
        <f t="shared" ref="B8:S8" si="0">SUM(B4:B7)</f>
        <v>140</v>
      </c>
      <c r="C8" s="283">
        <f t="shared" si="0"/>
        <v>136</v>
      </c>
      <c r="D8" s="283">
        <f t="shared" si="0"/>
        <v>128</v>
      </c>
      <c r="E8" s="283">
        <f>SUM(E4:E7)</f>
        <v>111</v>
      </c>
      <c r="F8" s="283">
        <f t="shared" si="0"/>
        <v>151</v>
      </c>
      <c r="G8" s="283">
        <f t="shared" si="0"/>
        <v>127</v>
      </c>
      <c r="H8" s="283">
        <f t="shared" si="0"/>
        <v>105</v>
      </c>
      <c r="I8" s="283">
        <f t="shared" si="0"/>
        <v>118</v>
      </c>
      <c r="J8" s="283">
        <f t="shared" si="0"/>
        <v>136</v>
      </c>
      <c r="K8" s="283">
        <f t="shared" si="0"/>
        <v>64</v>
      </c>
      <c r="L8" s="283">
        <f t="shared" si="0"/>
        <v>129</v>
      </c>
      <c r="M8" s="283">
        <f t="shared" si="0"/>
        <v>91</v>
      </c>
      <c r="N8" s="283">
        <f t="shared" si="0"/>
        <v>118</v>
      </c>
      <c r="O8" s="283">
        <f t="shared" si="0"/>
        <v>153</v>
      </c>
      <c r="P8" s="283">
        <f t="shared" si="0"/>
        <v>99</v>
      </c>
      <c r="Q8" s="283">
        <f t="shared" si="0"/>
        <v>122</v>
      </c>
      <c r="R8" s="283">
        <f>SUM(R4:R7)</f>
        <v>104</v>
      </c>
      <c r="S8" s="283">
        <f t="shared" si="0"/>
        <v>86</v>
      </c>
      <c r="T8" s="283">
        <f>SUM(B8:S8)</f>
        <v>2118</v>
      </c>
      <c r="W8" s="274"/>
    </row>
    <row r="9" spans="1:23" s="1" customFormat="1" ht="3.95" customHeight="1">
      <c r="A9" s="280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</row>
    <row r="10" spans="1:23" s="1" customFormat="1" ht="15.75" customHeight="1">
      <c r="A10" s="275" t="s">
        <v>62</v>
      </c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</row>
    <row r="11" spans="1:23" s="1" customFormat="1" ht="15.75" customHeight="1">
      <c r="A11" s="144" t="s">
        <v>155</v>
      </c>
      <c r="B11" s="146">
        <f>'wk1'!$H$14</f>
        <v>40</v>
      </c>
      <c r="C11" s="146">
        <f>'wk2'!$H$14</f>
        <v>17</v>
      </c>
      <c r="D11" s="146">
        <f>'wk3'!$H$14</f>
        <v>16</v>
      </c>
      <c r="E11" s="146">
        <f>'wk4'!$H$14</f>
        <v>20</v>
      </c>
      <c r="F11" s="146">
        <f>'wk5'!$H$14</f>
        <v>30</v>
      </c>
      <c r="G11" s="146">
        <f>'wk6'!$H$14</f>
        <v>26</v>
      </c>
      <c r="H11" s="146">
        <f>'wk7'!$H$14</f>
        <v>6</v>
      </c>
      <c r="I11" s="146">
        <f>'wk8'!$H$14</f>
        <v>12</v>
      </c>
      <c r="J11" s="146">
        <f>'wk9'!$H$14</f>
        <v>37</v>
      </c>
      <c r="K11" s="146">
        <f>'wk10'!$H$14</f>
        <v>31</v>
      </c>
      <c r="L11" s="146">
        <f>'wk11'!$H$14</f>
        <v>22</v>
      </c>
      <c r="M11" s="146">
        <f>'wk12'!$H$14</f>
        <v>11</v>
      </c>
      <c r="N11" s="146">
        <f>'wk13'!$H$14</f>
        <v>15</v>
      </c>
      <c r="O11" s="146">
        <f>'wk14'!$H$14</f>
        <v>5</v>
      </c>
      <c r="P11" s="146">
        <f>'wk15'!$H$14</f>
        <v>28</v>
      </c>
      <c r="Q11" s="146">
        <f>'wk16'!$H$14</f>
        <v>16</v>
      </c>
      <c r="R11" s="146">
        <f>'wk17'!$H$14</f>
        <v>30</v>
      </c>
      <c r="S11" s="146">
        <f>'wk18'!$H$14</f>
        <v>37</v>
      </c>
      <c r="T11" s="146">
        <f>SUM(B11:S11)</f>
        <v>399</v>
      </c>
    </row>
    <row r="12" spans="1:23" s="1" customFormat="1" ht="15.75" customHeight="1">
      <c r="A12" s="144" t="s">
        <v>20</v>
      </c>
      <c r="B12" s="146">
        <f>'wk1'!$L$14</f>
        <v>14</v>
      </c>
      <c r="C12" s="146">
        <f>'wk2'!$L$14</f>
        <v>9</v>
      </c>
      <c r="D12" s="146">
        <f>'wk3'!$L$14</f>
        <v>38</v>
      </c>
      <c r="E12" s="146">
        <f>'wk4'!$L$14</f>
        <v>27</v>
      </c>
      <c r="F12" s="146">
        <f>'wk5'!$L$14</f>
        <v>22</v>
      </c>
      <c r="G12" s="146">
        <f>'wk6'!$L$14</f>
        <v>28</v>
      </c>
      <c r="H12" s="146">
        <f>'wk7'!$L$14</f>
        <v>21</v>
      </c>
      <c r="I12" s="146">
        <f>'wk8'!$L$14</f>
        <v>24</v>
      </c>
      <c r="J12" s="146">
        <f>'wk9'!$L$14</f>
        <v>4</v>
      </c>
      <c r="K12" s="146">
        <f>'wk10'!$L$14</f>
        <v>11</v>
      </c>
      <c r="L12" s="146">
        <f>'wk11'!$L$14</f>
        <v>21</v>
      </c>
      <c r="M12" s="146">
        <f>'wk12'!$L$14</f>
        <v>39</v>
      </c>
      <c r="N12" s="146">
        <f>'wk13'!$L$14</f>
        <v>20</v>
      </c>
      <c r="O12" s="146">
        <f>'wk14'!$L$14</f>
        <v>42</v>
      </c>
      <c r="P12" s="146">
        <f>'wk15'!$L$14</f>
        <v>16</v>
      </c>
      <c r="Q12" s="146">
        <f>'wk16'!$L$14</f>
        <v>24</v>
      </c>
      <c r="R12" s="146">
        <f>'wk17'!$L$14</f>
        <v>40</v>
      </c>
      <c r="S12" s="146">
        <f>'wk18'!$L$14</f>
        <v>7</v>
      </c>
      <c r="T12" s="146">
        <f>SUM(B12:S12)</f>
        <v>407</v>
      </c>
    </row>
    <row r="13" spans="1:23" s="1" customFormat="1" ht="15.75" customHeight="1">
      <c r="A13" s="144" t="s">
        <v>25</v>
      </c>
      <c r="B13" s="146">
        <f>'wk1'!$L$25</f>
        <v>23</v>
      </c>
      <c r="C13" s="146">
        <f>'wk2'!$L$25</f>
        <v>28</v>
      </c>
      <c r="D13" s="146">
        <f>'wk3'!$L$25</f>
        <v>25</v>
      </c>
      <c r="E13" s="146">
        <f>'wk4'!$L$25</f>
        <v>30</v>
      </c>
      <c r="F13" s="146">
        <f>'wk5'!$L$25</f>
        <v>36</v>
      </c>
      <c r="G13" s="146">
        <f>'wk6'!$L$25</f>
        <v>25</v>
      </c>
      <c r="H13" s="146">
        <f>'wk7'!$L$25</f>
        <v>24</v>
      </c>
      <c r="I13" s="146">
        <f>'wk8'!$L$25</f>
        <v>31</v>
      </c>
      <c r="J13" s="146">
        <f>'wk9'!$L$25</f>
        <v>19</v>
      </c>
      <c r="K13" s="146">
        <f>'wk10'!$L$25</f>
        <v>14</v>
      </c>
      <c r="L13" s="146">
        <f>'wk11'!$L$25</f>
        <v>49</v>
      </c>
      <c r="M13" s="146">
        <f>'wk12'!$L$25</f>
        <v>28</v>
      </c>
      <c r="N13" s="146">
        <f>'wk13'!$L$25</f>
        <v>17</v>
      </c>
      <c r="O13" s="146">
        <f>'wk14'!$L$25</f>
        <v>38</v>
      </c>
      <c r="P13" s="146">
        <f>'wk15'!$L$25</f>
        <v>25</v>
      </c>
      <c r="Q13" s="146">
        <f>'wk16'!$L$25</f>
        <v>17</v>
      </c>
      <c r="R13" s="146">
        <f>'wk17'!$L$25</f>
        <v>40</v>
      </c>
      <c r="S13" s="146">
        <f>'wk18'!$L$25</f>
        <v>29</v>
      </c>
      <c r="T13" s="146">
        <f>SUM(B13:S13)</f>
        <v>498</v>
      </c>
    </row>
    <row r="14" spans="1:23" s="1" customFormat="1" ht="15.75" customHeight="1">
      <c r="A14" s="144" t="s">
        <v>161</v>
      </c>
      <c r="B14" s="146">
        <f>'wk1'!$L$47</f>
        <v>41</v>
      </c>
      <c r="C14" s="146">
        <f>'wk2'!$L$47</f>
        <v>23</v>
      </c>
      <c r="D14" s="146">
        <f>'wk3'!$L$47</f>
        <v>26</v>
      </c>
      <c r="E14" s="146">
        <f>'wk4'!$L$47</f>
        <v>24</v>
      </c>
      <c r="F14" s="146">
        <f>'wk5'!$L$47</f>
        <v>27</v>
      </c>
      <c r="G14" s="146">
        <f>'wk6'!$L$47</f>
        <v>15</v>
      </c>
      <c r="H14" s="146">
        <f>'wk7'!$L$47</f>
        <v>21</v>
      </c>
      <c r="I14" s="146">
        <f>'wk8'!$L$47</f>
        <v>13</v>
      </c>
      <c r="J14" s="146">
        <f>'wk9'!$L$47</f>
        <v>21</v>
      </c>
      <c r="K14" s="146">
        <f>'wk10'!$L$47</f>
        <v>15</v>
      </c>
      <c r="L14" s="146">
        <f>'wk11'!$L$47</f>
        <v>9</v>
      </c>
      <c r="M14" s="146">
        <f>'wk12'!$L$47</f>
        <v>15</v>
      </c>
      <c r="N14" s="146">
        <f>'wk13'!$L$47</f>
        <v>15</v>
      </c>
      <c r="O14" s="146">
        <f>'wk14'!$L$47</f>
        <v>17</v>
      </c>
      <c r="P14" s="146">
        <f>'wk15'!$L$47</f>
        <v>19</v>
      </c>
      <c r="Q14" s="146">
        <f>'wk16'!$L$47</f>
        <v>14</v>
      </c>
      <c r="R14" s="146">
        <f>'wk17'!$L$47</f>
        <v>34</v>
      </c>
      <c r="S14" s="146">
        <f>'wk18'!$L$47</f>
        <v>14</v>
      </c>
      <c r="T14" s="146">
        <f>SUM(B14:S14)</f>
        <v>363</v>
      </c>
    </row>
    <row r="15" spans="1:23" s="1" customFormat="1" ht="15.75" customHeight="1">
      <c r="A15" s="275" t="s">
        <v>63</v>
      </c>
      <c r="B15" s="285">
        <f t="shared" ref="B15:S15" si="1">SUM(B11:B14)</f>
        <v>118</v>
      </c>
      <c r="C15" s="285">
        <f t="shared" si="1"/>
        <v>77</v>
      </c>
      <c r="D15" s="285">
        <f t="shared" si="1"/>
        <v>105</v>
      </c>
      <c r="E15" s="285">
        <f>SUM(E11:E14)</f>
        <v>101</v>
      </c>
      <c r="F15" s="285">
        <f t="shared" si="1"/>
        <v>115</v>
      </c>
      <c r="G15" s="285">
        <f t="shared" si="1"/>
        <v>94</v>
      </c>
      <c r="H15" s="285">
        <f t="shared" si="1"/>
        <v>72</v>
      </c>
      <c r="I15" s="285">
        <f t="shared" si="1"/>
        <v>80</v>
      </c>
      <c r="J15" s="285">
        <f t="shared" si="1"/>
        <v>81</v>
      </c>
      <c r="K15" s="285">
        <f t="shared" si="1"/>
        <v>71</v>
      </c>
      <c r="L15" s="285">
        <f t="shared" si="1"/>
        <v>101</v>
      </c>
      <c r="M15" s="285">
        <f t="shared" si="1"/>
        <v>93</v>
      </c>
      <c r="N15" s="285">
        <f t="shared" si="1"/>
        <v>67</v>
      </c>
      <c r="O15" s="285">
        <f t="shared" si="1"/>
        <v>102</v>
      </c>
      <c r="P15" s="285">
        <f t="shared" si="1"/>
        <v>88</v>
      </c>
      <c r="Q15" s="285">
        <f t="shared" si="1"/>
        <v>71</v>
      </c>
      <c r="R15" s="285">
        <f>SUM(R11:R14)</f>
        <v>144</v>
      </c>
      <c r="S15" s="285">
        <f t="shared" si="1"/>
        <v>87</v>
      </c>
      <c r="T15" s="285">
        <f>SUM(T11:T14)</f>
        <v>1667</v>
      </c>
    </row>
    <row r="16" spans="1:23" s="1" customFormat="1" ht="3.95" customHeight="1">
      <c r="A16" s="40"/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</row>
    <row r="17" spans="1:20" s="1" customFormat="1" ht="15.75" customHeight="1">
      <c r="A17" s="287" t="s">
        <v>64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</row>
    <row r="18" spans="1:20" s="1" customFormat="1" ht="15.75" customHeight="1">
      <c r="A18" s="288" t="s">
        <v>115</v>
      </c>
      <c r="B18" s="146">
        <f>'wk1'!$D$14</f>
        <v>41</v>
      </c>
      <c r="C18" s="146">
        <f>'wk2'!$D$14</f>
        <v>23</v>
      </c>
      <c r="D18" s="146">
        <f>'wk3'!$D$14</f>
        <v>14</v>
      </c>
      <c r="E18" s="146">
        <f>'wk4'!$D$14</f>
        <v>30</v>
      </c>
      <c r="F18" s="146">
        <f>'wk5'!$D$14</f>
        <v>17</v>
      </c>
      <c r="G18" s="146">
        <f>'wk6'!$D$14</f>
        <v>31</v>
      </c>
      <c r="H18" s="146">
        <f>'wk7'!$D$14</f>
        <v>9</v>
      </c>
      <c r="I18" s="146">
        <f>'wk8'!$D$14</f>
        <v>20</v>
      </c>
      <c r="J18" s="146">
        <f>'wk9'!$D$14</f>
        <v>21</v>
      </c>
      <c r="K18" s="146">
        <f>'wk10'!$D$14</f>
        <v>24</v>
      </c>
      <c r="L18" s="146">
        <f>'wk11'!$D$14</f>
        <v>29</v>
      </c>
      <c r="M18" s="146">
        <f>'wk12'!$D$14</f>
        <v>19</v>
      </c>
      <c r="N18" s="146">
        <f>'wk13'!$D$14</f>
        <v>24</v>
      </c>
      <c r="O18" s="146">
        <f>'wk14'!$D$14</f>
        <v>46</v>
      </c>
      <c r="P18" s="146">
        <f>'wk15'!$D$14</f>
        <v>19</v>
      </c>
      <c r="Q18" s="146">
        <f>'wk16'!$D$14</f>
        <v>17</v>
      </c>
      <c r="R18" s="146">
        <f>'wk17'!$D$14</f>
        <v>11</v>
      </c>
      <c r="S18" s="146">
        <f>'wk18'!$D$14</f>
        <v>30</v>
      </c>
      <c r="T18" s="146">
        <f>SUM(B18:S18)</f>
        <v>425</v>
      </c>
    </row>
    <row r="19" spans="1:20" s="1" customFormat="1" ht="15.75" customHeight="1">
      <c r="A19" s="289" t="s">
        <v>21</v>
      </c>
      <c r="B19" s="146">
        <f>'wk1'!$D$25</f>
        <v>28</v>
      </c>
      <c r="C19" s="146">
        <f>'wk2'!$D$25</f>
        <v>26</v>
      </c>
      <c r="D19" s="146">
        <f>'wk3'!$D$25</f>
        <v>38</v>
      </c>
      <c r="E19" s="146">
        <f>'wk4'!$D$25</f>
        <v>21</v>
      </c>
      <c r="F19" s="146">
        <f>'wk5'!$D$25</f>
        <v>38</v>
      </c>
      <c r="G19" s="146">
        <f>'wk6'!$D$25</f>
        <v>23</v>
      </c>
      <c r="H19" s="146">
        <f>'wk7'!$D$25</f>
        <v>22</v>
      </c>
      <c r="I19" s="146">
        <f>'wk8'!$D$25</f>
        <v>20</v>
      </c>
      <c r="J19" s="146">
        <f>'wk9'!$D$25</f>
        <v>11</v>
      </c>
      <c r="K19" s="146">
        <f>'wk10'!$D$25</f>
        <v>24</v>
      </c>
      <c r="L19" s="146">
        <f>'wk11'!$D$25</f>
        <v>28</v>
      </c>
      <c r="M19" s="146">
        <f>'wk12'!$D$25</f>
        <v>16</v>
      </c>
      <c r="N19" s="146">
        <f>'wk13'!$D$25</f>
        <v>13</v>
      </c>
      <c r="O19" s="146">
        <f>'wk14'!$D$25</f>
        <v>23</v>
      </c>
      <c r="P19" s="146">
        <f>'wk15'!$D$25</f>
        <v>16</v>
      </c>
      <c r="Q19" s="146">
        <f>'wk16'!$D$25</f>
        <v>29</v>
      </c>
      <c r="R19" s="146">
        <f>'wk17'!$D$25</f>
        <v>32</v>
      </c>
      <c r="S19" s="146">
        <f>'wk18'!$D$25</f>
        <v>44</v>
      </c>
      <c r="T19" s="146">
        <f>SUM(B19:S19)</f>
        <v>452</v>
      </c>
    </row>
    <row r="20" spans="1:20" s="1" customFormat="1" ht="15.75" customHeight="1">
      <c r="A20" s="289" t="s">
        <v>159</v>
      </c>
      <c r="B20" s="146">
        <f>'wk1'!$D$36</f>
        <v>25</v>
      </c>
      <c r="C20" s="146">
        <f>'wk2'!$D$36</f>
        <v>30</v>
      </c>
      <c r="D20" s="146">
        <f>'wk3'!$D$36</f>
        <v>20</v>
      </c>
      <c r="E20" s="146">
        <f>'wk4'!$D$36</f>
        <v>24</v>
      </c>
      <c r="F20" s="146">
        <f>'wk5'!$D$36</f>
        <v>20</v>
      </c>
      <c r="G20" s="146">
        <f>'wk6'!$D$36</f>
        <v>17</v>
      </c>
      <c r="H20" s="146">
        <f>'wk7'!$D$36</f>
        <v>12</v>
      </c>
      <c r="I20" s="146">
        <f>'wk8'!$D$36</f>
        <v>20</v>
      </c>
      <c r="J20" s="146">
        <f>'wk9'!$D$36</f>
        <v>18</v>
      </c>
      <c r="K20" s="146">
        <f>'wk10'!$D$36</f>
        <v>12</v>
      </c>
      <c r="L20" s="146">
        <f>'wk11'!$D$36</f>
        <v>10</v>
      </c>
      <c r="M20" s="146">
        <f>'wk12'!$D$36</f>
        <v>10</v>
      </c>
      <c r="N20" s="146">
        <f>'wk13'!$D$36</f>
        <v>23</v>
      </c>
      <c r="O20" s="146">
        <f>'wk14'!$D$36</f>
        <v>23</v>
      </c>
      <c r="P20" s="146">
        <f>'wk15'!$D$36</f>
        <v>10</v>
      </c>
      <c r="Q20" s="146">
        <f>'wk16'!$D$36</f>
        <v>15</v>
      </c>
      <c r="R20" s="146">
        <f>'wk17'!$D$36</f>
        <v>24</v>
      </c>
      <c r="S20" s="146">
        <f>'wk18'!$D$36</f>
        <v>11</v>
      </c>
      <c r="T20" s="146">
        <f>SUM(B20:S20)</f>
        <v>324</v>
      </c>
    </row>
    <row r="21" spans="1:20" s="1" customFormat="1" ht="15.75" customHeight="1">
      <c r="A21" s="289" t="s">
        <v>58</v>
      </c>
      <c r="B21" s="146">
        <f>'wk1'!$D$47</f>
        <v>43</v>
      </c>
      <c r="C21" s="146">
        <f>'wk2'!$D$47</f>
        <v>40</v>
      </c>
      <c r="D21" s="146">
        <f>'wk3'!$D$47</f>
        <v>16</v>
      </c>
      <c r="E21" s="146">
        <f>'wk4'!$D$47</f>
        <v>23</v>
      </c>
      <c r="F21" s="146">
        <f>'wk5'!$D$47</f>
        <v>55</v>
      </c>
      <c r="G21" s="146">
        <f>'wk6'!$D$47</f>
        <v>33</v>
      </c>
      <c r="H21" s="146">
        <f>'wk7'!$D$47</f>
        <v>46</v>
      </c>
      <c r="I21" s="146">
        <f>'wk8'!$D$47</f>
        <v>31</v>
      </c>
      <c r="J21" s="146">
        <f>'wk9'!$D$47</f>
        <v>6</v>
      </c>
      <c r="K21" s="146">
        <f>'wk10'!$D$47</f>
        <v>24</v>
      </c>
      <c r="L21" s="146">
        <f>'wk11'!$D$47</f>
        <v>22</v>
      </c>
      <c r="M21" s="146">
        <f>'wk12'!$D$47</f>
        <v>57</v>
      </c>
      <c r="N21" s="146">
        <f>'wk13'!$D$47</f>
        <v>27</v>
      </c>
      <c r="O21" s="146">
        <f>'wk14'!$D$47</f>
        <v>27</v>
      </c>
      <c r="P21" s="146">
        <f>'wk15'!$D$47</f>
        <v>11</v>
      </c>
      <c r="Q21" s="146">
        <f>'wk16'!$D$47</f>
        <v>6</v>
      </c>
      <c r="R21" s="146">
        <f>'wk17'!$D$47</f>
        <v>29</v>
      </c>
      <c r="S21" s="146">
        <f>'wk18'!$D$47</f>
        <v>30</v>
      </c>
      <c r="T21" s="146">
        <f>SUM(B21:S21)</f>
        <v>526</v>
      </c>
    </row>
    <row r="22" spans="1:20" s="1" customFormat="1" ht="15.75" customHeight="1">
      <c r="A22" s="287" t="s">
        <v>65</v>
      </c>
      <c r="B22" s="290">
        <f t="shared" ref="B22:S22" si="2">SUM(B18:B21)</f>
        <v>137</v>
      </c>
      <c r="C22" s="290">
        <f t="shared" si="2"/>
        <v>119</v>
      </c>
      <c r="D22" s="290">
        <f t="shared" si="2"/>
        <v>88</v>
      </c>
      <c r="E22" s="290">
        <f>SUM(E18:E21)</f>
        <v>98</v>
      </c>
      <c r="F22" s="290">
        <f t="shared" si="2"/>
        <v>130</v>
      </c>
      <c r="G22" s="290">
        <f t="shared" si="2"/>
        <v>104</v>
      </c>
      <c r="H22" s="290">
        <f t="shared" si="2"/>
        <v>89</v>
      </c>
      <c r="I22" s="290">
        <f t="shared" si="2"/>
        <v>91</v>
      </c>
      <c r="J22" s="290">
        <f t="shared" si="2"/>
        <v>56</v>
      </c>
      <c r="K22" s="290">
        <f t="shared" si="2"/>
        <v>84</v>
      </c>
      <c r="L22" s="290">
        <f t="shared" si="2"/>
        <v>89</v>
      </c>
      <c r="M22" s="290">
        <f t="shared" si="2"/>
        <v>102</v>
      </c>
      <c r="N22" s="290">
        <f t="shared" si="2"/>
        <v>87</v>
      </c>
      <c r="O22" s="290">
        <f t="shared" si="2"/>
        <v>119</v>
      </c>
      <c r="P22" s="290">
        <f t="shared" si="2"/>
        <v>56</v>
      </c>
      <c r="Q22" s="290">
        <f t="shared" si="2"/>
        <v>67</v>
      </c>
      <c r="R22" s="290">
        <f>SUM(R18:R21)</f>
        <v>96</v>
      </c>
      <c r="S22" s="290">
        <f t="shared" si="2"/>
        <v>115</v>
      </c>
      <c r="T22" s="290">
        <f>SUM(T18:T21)</f>
        <v>1727</v>
      </c>
    </row>
    <row r="23" spans="1:20" s="1" customFormat="1" ht="3.95" customHeight="1">
      <c r="A23" s="280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</row>
    <row r="24" spans="1:20" s="1" customFormat="1" ht="15.75" customHeight="1">
      <c r="A24" s="291" t="s">
        <v>18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</row>
    <row r="25" spans="1:20" s="1" customFormat="1" ht="15.75" customHeight="1">
      <c r="A25" s="288" t="s">
        <v>19</v>
      </c>
      <c r="B25" s="146">
        <f>'wk1'!$L$36</f>
        <v>16</v>
      </c>
      <c r="C25" s="146">
        <f>'wk2'!$L$36</f>
        <v>33</v>
      </c>
      <c r="D25" s="146">
        <f>'wk3'!$L$36</f>
        <v>21</v>
      </c>
      <c r="E25" s="146">
        <f>'wk4'!$L$36</f>
        <v>16</v>
      </c>
      <c r="F25" s="146">
        <f>'wk5'!$L$36</f>
        <v>44</v>
      </c>
      <c r="G25" s="146">
        <f>'wk6'!$L$36</f>
        <v>25</v>
      </c>
      <c r="H25" s="146">
        <f>'wk7'!$L$36</f>
        <v>23</v>
      </c>
      <c r="I25" s="146">
        <f>'wk8'!$L$36</f>
        <v>15</v>
      </c>
      <c r="J25" s="146">
        <f>'wk9'!$L$36</f>
        <v>28</v>
      </c>
      <c r="K25" s="146">
        <f>'wk10'!$L$36</f>
        <v>22</v>
      </c>
      <c r="L25" s="146">
        <f>'wk11'!$L$36</f>
        <v>36</v>
      </c>
      <c r="M25" s="146">
        <f>'wk12'!$L$36</f>
        <v>32</v>
      </c>
      <c r="N25" s="146">
        <f>'wk13'!$L$36</f>
        <v>33</v>
      </c>
      <c r="O25" s="146">
        <f>'wk14'!$L$36</f>
        <v>24</v>
      </c>
      <c r="P25" s="146">
        <f>'wk15'!$L$36</f>
        <v>3</v>
      </c>
      <c r="Q25" s="146">
        <f>'wk16'!$L$36</f>
        <v>35</v>
      </c>
      <c r="R25" s="146">
        <f>'wk17'!$L$36</f>
        <v>20</v>
      </c>
      <c r="S25" s="146">
        <f>'wk18'!$L$36</f>
        <v>26</v>
      </c>
      <c r="T25" s="146">
        <f>SUM(B25:S25)</f>
        <v>452</v>
      </c>
    </row>
    <row r="26" spans="1:20" s="1" customFormat="1" ht="15.75" customHeight="1">
      <c r="A26" s="289" t="s">
        <v>162</v>
      </c>
      <c r="B26" s="146">
        <f>'wk1'!$H$25</f>
        <v>35</v>
      </c>
      <c r="C26" s="146">
        <f>'wk2'!$H$25</f>
        <v>25</v>
      </c>
      <c r="D26" s="146">
        <f>'wk3'!$H$25</f>
        <v>22</v>
      </c>
      <c r="E26" s="146">
        <f>'wk4'!$H$25</f>
        <v>43</v>
      </c>
      <c r="F26" s="146">
        <f>'wk5'!$H$25</f>
        <v>24</v>
      </c>
      <c r="G26" s="146">
        <f>'wk6'!$H$25</f>
        <v>25</v>
      </c>
      <c r="H26" s="146">
        <f>'wk7'!$H$25</f>
        <v>19</v>
      </c>
      <c r="I26" s="146">
        <f>'wk8'!$H$25</f>
        <v>19</v>
      </c>
      <c r="J26" s="146">
        <f>'wk9'!$H$25</f>
        <v>25</v>
      </c>
      <c r="K26" s="146">
        <f>'wk10'!$H$25</f>
        <v>25</v>
      </c>
      <c r="L26" s="146">
        <f>'wk11'!$H$25</f>
        <v>20</v>
      </c>
      <c r="M26" s="146">
        <f>'wk12'!$H$25</f>
        <v>18</v>
      </c>
      <c r="N26" s="146">
        <f>'wk13'!$H$25</f>
        <v>21</v>
      </c>
      <c r="O26" s="146">
        <f>'wk14'!$H$25</f>
        <v>26</v>
      </c>
      <c r="P26" s="146">
        <f>'wk15'!$H$25</f>
        <v>16</v>
      </c>
      <c r="Q26" s="146">
        <f>'wk16'!$H$25</f>
        <v>31</v>
      </c>
      <c r="R26" s="146">
        <f>'wk17'!$H$25</f>
        <v>22</v>
      </c>
      <c r="S26" s="146">
        <f>'wk18'!$H$25</f>
        <v>29</v>
      </c>
      <c r="T26" s="146">
        <f>SUM(B26:S26)</f>
        <v>445</v>
      </c>
    </row>
    <row r="27" spans="1:20" s="1" customFormat="1" ht="15.75" customHeight="1">
      <c r="A27" s="288" t="s">
        <v>160</v>
      </c>
      <c r="B27" s="146">
        <f>'wk1'!$P$47</f>
        <v>17</v>
      </c>
      <c r="C27" s="146">
        <f>'wk2'!$P$47</f>
        <v>32</v>
      </c>
      <c r="D27" s="146">
        <f>'wk3'!$P$47</f>
        <v>27</v>
      </c>
      <c r="E27" s="146">
        <f>'wk4'!$P$47</f>
        <v>18</v>
      </c>
      <c r="F27" s="146">
        <f>'wk5'!$P$47</f>
        <v>35</v>
      </c>
      <c r="G27" s="146">
        <f>'wk6'!$P$47</f>
        <v>12</v>
      </c>
      <c r="H27" s="146">
        <f>'wk7'!$P$47</f>
        <v>27</v>
      </c>
      <c r="I27" s="146">
        <f>'wk8'!$P$47</f>
        <v>34</v>
      </c>
      <c r="J27" s="146">
        <f>'wk9'!$P$47</f>
        <v>15</v>
      </c>
      <c r="K27" s="146">
        <f>'wk10'!$P$47</f>
        <v>18</v>
      </c>
      <c r="L27" s="146">
        <f>'wk11'!$P$47</f>
        <v>28</v>
      </c>
      <c r="M27" s="146">
        <f>'wk12'!$P$47</f>
        <v>27</v>
      </c>
      <c r="N27" s="146">
        <f>'wk13'!$P$47</f>
        <v>11</v>
      </c>
      <c r="O27" s="146">
        <f>'wk14'!$P$47</f>
        <v>30</v>
      </c>
      <c r="P27" s="146">
        <f>'wk15'!$P$47</f>
        <v>24</v>
      </c>
      <c r="Q27" s="146">
        <f>'wk16'!$P$47</f>
        <v>23</v>
      </c>
      <c r="R27" s="146">
        <f>'wk17'!$P$47</f>
        <v>19</v>
      </c>
      <c r="S27" s="146">
        <f>'wk18'!$P$47</f>
        <v>27</v>
      </c>
      <c r="T27" s="146">
        <f>SUM(B27:S27)</f>
        <v>424</v>
      </c>
    </row>
    <row r="28" spans="1:20" s="1" customFormat="1" ht="15.75" customHeight="1">
      <c r="A28" s="288" t="s">
        <v>379</v>
      </c>
      <c r="B28" s="146">
        <f>'wk1'!$H$47</f>
        <v>21</v>
      </c>
      <c r="C28" s="146">
        <f>'wk2'!$H$47</f>
        <v>11</v>
      </c>
      <c r="D28" s="146">
        <f>'wk3'!$H$47</f>
        <v>21</v>
      </c>
      <c r="E28" s="146">
        <f>'wk4'!$H$47</f>
        <v>22</v>
      </c>
      <c r="F28" s="146">
        <f>'wk5'!$H$47</f>
        <v>20</v>
      </c>
      <c r="G28" s="146">
        <f>'wk6'!$H$47</f>
        <v>25</v>
      </c>
      <c r="H28" s="146">
        <f>'wk7'!$H$47</f>
        <v>12</v>
      </c>
      <c r="I28" s="146">
        <f>'wk8'!$H$47</f>
        <v>26</v>
      </c>
      <c r="J28" s="146">
        <f>'wk9'!$H$47</f>
        <v>25</v>
      </c>
      <c r="K28" s="146">
        <f>'wk10'!$H$47</f>
        <v>32</v>
      </c>
      <c r="L28" s="146">
        <f>'wk11'!$H$47</f>
        <v>19</v>
      </c>
      <c r="M28" s="146">
        <f>'wk12'!$H$47</f>
        <v>6</v>
      </c>
      <c r="N28" s="146">
        <f>'wk13'!$H$47</f>
        <v>13</v>
      </c>
      <c r="O28" s="146">
        <f>'wk14'!$H$47</f>
        <v>30</v>
      </c>
      <c r="P28" s="146">
        <f>'wk15'!$H$47</f>
        <v>14</v>
      </c>
      <c r="Q28" s="146">
        <f>'wk16'!$H$47</f>
        <v>12</v>
      </c>
      <c r="R28" s="146">
        <f>'wk17'!$H$47</f>
        <v>22</v>
      </c>
      <c r="S28" s="146">
        <f>'wk18'!$H$47</f>
        <v>29</v>
      </c>
      <c r="T28" s="146">
        <f>SUM(B28:S28)</f>
        <v>360</v>
      </c>
    </row>
    <row r="29" spans="1:20" s="1" customFormat="1" ht="15.75" customHeight="1">
      <c r="A29" s="291" t="s">
        <v>22</v>
      </c>
      <c r="B29" s="292">
        <f t="shared" ref="B29:S29" si="3">SUM(B25:B28)</f>
        <v>89</v>
      </c>
      <c r="C29" s="292">
        <f t="shared" si="3"/>
        <v>101</v>
      </c>
      <c r="D29" s="292">
        <f t="shared" si="3"/>
        <v>91</v>
      </c>
      <c r="E29" s="292">
        <f>SUM(E25:E28)</f>
        <v>99</v>
      </c>
      <c r="F29" s="292">
        <f t="shared" si="3"/>
        <v>123</v>
      </c>
      <c r="G29" s="292">
        <f t="shared" si="3"/>
        <v>87</v>
      </c>
      <c r="H29" s="292">
        <f t="shared" si="3"/>
        <v>81</v>
      </c>
      <c r="I29" s="292">
        <f t="shared" si="3"/>
        <v>94</v>
      </c>
      <c r="J29" s="292">
        <f t="shared" si="3"/>
        <v>93</v>
      </c>
      <c r="K29" s="292">
        <f t="shared" si="3"/>
        <v>97</v>
      </c>
      <c r="L29" s="292">
        <f t="shared" si="3"/>
        <v>103</v>
      </c>
      <c r="M29" s="292">
        <f t="shared" si="3"/>
        <v>83</v>
      </c>
      <c r="N29" s="292">
        <f t="shared" si="3"/>
        <v>78</v>
      </c>
      <c r="O29" s="292">
        <f t="shared" si="3"/>
        <v>110</v>
      </c>
      <c r="P29" s="292">
        <f t="shared" si="3"/>
        <v>57</v>
      </c>
      <c r="Q29" s="292">
        <f t="shared" si="3"/>
        <v>101</v>
      </c>
      <c r="R29" s="292">
        <f>SUM(R25:R28)</f>
        <v>83</v>
      </c>
      <c r="S29" s="292">
        <f t="shared" si="3"/>
        <v>111</v>
      </c>
      <c r="T29" s="292">
        <f>SUM(T25:T28)</f>
        <v>1681</v>
      </c>
    </row>
    <row r="30" spans="1:20" s="1" customFormat="1" ht="3.95" customHeight="1">
      <c r="A30" s="280"/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</row>
    <row r="31" spans="1:20" s="2" customFormat="1" ht="14.25" customHeight="1">
      <c r="A31" s="273" t="s">
        <v>66</v>
      </c>
      <c r="B31" s="279">
        <f t="shared" ref="B31:G31" si="4">SUM(B8+B15+B22+B29)</f>
        <v>484</v>
      </c>
      <c r="C31" s="279">
        <f t="shared" si="4"/>
        <v>433</v>
      </c>
      <c r="D31" s="279">
        <f t="shared" si="4"/>
        <v>412</v>
      </c>
      <c r="E31" s="279">
        <f t="shared" si="4"/>
        <v>409</v>
      </c>
      <c r="F31" s="279">
        <f t="shared" si="4"/>
        <v>519</v>
      </c>
      <c r="G31" s="279">
        <f t="shared" si="4"/>
        <v>412</v>
      </c>
      <c r="H31" s="279">
        <f t="shared" ref="H31:T31" si="5">SUM(H8+H15+H22+H29)</f>
        <v>347</v>
      </c>
      <c r="I31" s="279">
        <f>SUM(I8+I15+I22+I29)</f>
        <v>383</v>
      </c>
      <c r="J31" s="279">
        <f t="shared" si="5"/>
        <v>366</v>
      </c>
      <c r="K31" s="279">
        <f t="shared" si="5"/>
        <v>316</v>
      </c>
      <c r="L31" s="279">
        <f t="shared" si="5"/>
        <v>422</v>
      </c>
      <c r="M31" s="279">
        <f>SUM(M8+M15+M22+M29)</f>
        <v>369</v>
      </c>
      <c r="N31" s="279">
        <f>SUM(N8+N15+N22+N29)</f>
        <v>350</v>
      </c>
      <c r="O31" s="279">
        <f t="shared" si="5"/>
        <v>484</v>
      </c>
      <c r="P31" s="279">
        <f t="shared" si="5"/>
        <v>300</v>
      </c>
      <c r="Q31" s="279">
        <f t="shared" si="5"/>
        <v>361</v>
      </c>
      <c r="R31" s="279">
        <f>SUM(R8+R15+R22+R29)</f>
        <v>427</v>
      </c>
      <c r="S31" s="279">
        <f t="shared" si="5"/>
        <v>399</v>
      </c>
      <c r="T31" s="279">
        <f t="shared" si="5"/>
        <v>7193</v>
      </c>
    </row>
    <row r="32" spans="1:20" ht="16.5" customHeight="1">
      <c r="A32" s="293" t="s">
        <v>367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0">
      <c r="A33" s="317" t="s">
        <v>23</v>
      </c>
      <c r="B33" s="342" t="s">
        <v>150</v>
      </c>
      <c r="C33" s="342" t="s">
        <v>151</v>
      </c>
      <c r="D33" s="343" t="s">
        <v>38</v>
      </c>
      <c r="E33" s="342" t="s">
        <v>350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0">
      <c r="A34" s="62" t="s">
        <v>24</v>
      </c>
      <c r="B34" s="146">
        <v>13</v>
      </c>
      <c r="C34" s="146">
        <v>5</v>
      </c>
      <c r="D34" s="145">
        <f>$T$6</f>
        <v>589</v>
      </c>
      <c r="E34" s="461">
        <f>D34/18</f>
        <v>32.722222222222221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0">
      <c r="A35" s="62" t="s">
        <v>120</v>
      </c>
      <c r="B35" s="146">
        <v>11</v>
      </c>
      <c r="C35" s="146">
        <v>7</v>
      </c>
      <c r="D35" s="145">
        <f>$T$5</f>
        <v>563</v>
      </c>
      <c r="E35" s="461">
        <f t="shared" ref="E35:E37" si="6">D35/18</f>
        <v>31.277777777777779</v>
      </c>
      <c r="F35" s="59"/>
      <c r="G35" s="59"/>
      <c r="H35" s="59"/>
      <c r="I35" s="59"/>
      <c r="J35" s="59"/>
      <c r="K35" s="59"/>
      <c r="L35" s="59"/>
      <c r="M35" s="59"/>
      <c r="N35" s="59"/>
      <c r="O35" s="147"/>
      <c r="P35" s="584" t="s">
        <v>23</v>
      </c>
      <c r="Q35" s="584"/>
      <c r="R35" s="584"/>
      <c r="S35" s="584"/>
      <c r="T35" s="584"/>
    </row>
    <row r="36" spans="1:20">
      <c r="A36" s="62" t="s">
        <v>84</v>
      </c>
      <c r="B36" s="146">
        <v>9</v>
      </c>
      <c r="C36" s="146">
        <v>9</v>
      </c>
      <c r="D36" s="145">
        <f>$T$7</f>
        <v>490</v>
      </c>
      <c r="E36" s="461">
        <f t="shared" si="6"/>
        <v>27.222222222222221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293" t="s">
        <v>102</v>
      </c>
      <c r="Q36" s="59"/>
      <c r="R36" s="59"/>
      <c r="S36" s="59"/>
      <c r="T36" s="293">
        <f>SUM(D34:D37)</f>
        <v>2118</v>
      </c>
    </row>
    <row r="37" spans="1:20">
      <c r="A37" s="310" t="s">
        <v>26</v>
      </c>
      <c r="B37" s="146">
        <v>14</v>
      </c>
      <c r="C37" s="146">
        <v>4</v>
      </c>
      <c r="D37" s="312">
        <f>$T$4</f>
        <v>476</v>
      </c>
      <c r="E37" s="461">
        <f t="shared" si="6"/>
        <v>26.444444444444443</v>
      </c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</row>
    <row r="38" spans="1:20">
      <c r="A38" s="338" t="s">
        <v>62</v>
      </c>
      <c r="B38" s="341" t="s">
        <v>150</v>
      </c>
      <c r="C38" s="341" t="s">
        <v>151</v>
      </c>
      <c r="D38" s="340" t="s">
        <v>38</v>
      </c>
      <c r="E38" s="462" t="s">
        <v>350</v>
      </c>
      <c r="F38" s="347"/>
      <c r="G38" s="59"/>
      <c r="H38" s="59"/>
      <c r="I38" s="59"/>
      <c r="J38" s="59"/>
      <c r="K38" s="59"/>
      <c r="L38" s="59"/>
      <c r="M38" s="59"/>
      <c r="N38" s="59"/>
      <c r="O38" s="147"/>
      <c r="P38" s="585" t="s">
        <v>62</v>
      </c>
      <c r="Q38" s="585"/>
      <c r="R38" s="585"/>
      <c r="S38" s="585"/>
      <c r="T38" s="585"/>
    </row>
    <row r="39" spans="1:20">
      <c r="A39" s="310" t="s">
        <v>25</v>
      </c>
      <c r="B39" s="146">
        <v>11</v>
      </c>
      <c r="C39" s="146">
        <v>7</v>
      </c>
      <c r="D39" s="348">
        <f>$T$13</f>
        <v>498</v>
      </c>
      <c r="E39" s="461">
        <f t="shared" ref="E39:E42" si="7">D39/18</f>
        <v>27.666666666666668</v>
      </c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293" t="s">
        <v>102</v>
      </c>
      <c r="Q39" s="59"/>
      <c r="R39" s="59"/>
      <c r="S39" s="59"/>
      <c r="T39" s="293">
        <f>SUM(D39:D42)</f>
        <v>1667</v>
      </c>
    </row>
    <row r="40" spans="1:20">
      <c r="A40" s="62" t="s">
        <v>20</v>
      </c>
      <c r="B40" s="146">
        <v>9</v>
      </c>
      <c r="C40" s="146">
        <v>9</v>
      </c>
      <c r="D40" s="145">
        <f>$T$12</f>
        <v>407</v>
      </c>
      <c r="E40" s="461">
        <f t="shared" si="7"/>
        <v>22.611111111111111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</row>
    <row r="41" spans="1:20">
      <c r="A41" s="62" t="s">
        <v>155</v>
      </c>
      <c r="B41" s="146">
        <v>5</v>
      </c>
      <c r="C41" s="146">
        <v>13</v>
      </c>
      <c r="D41" s="145">
        <f>$T$11</f>
        <v>399</v>
      </c>
      <c r="E41" s="461">
        <f t="shared" si="7"/>
        <v>22.166666666666668</v>
      </c>
      <c r="F41" s="59"/>
      <c r="G41" s="59"/>
      <c r="H41" s="59"/>
      <c r="I41" s="59"/>
      <c r="J41" s="59"/>
      <c r="K41" s="59"/>
      <c r="L41" s="59"/>
      <c r="M41" s="59"/>
      <c r="N41" s="59"/>
      <c r="O41" s="147"/>
      <c r="P41" s="586" t="s">
        <v>64</v>
      </c>
      <c r="Q41" s="586"/>
      <c r="R41" s="586"/>
      <c r="S41" s="586"/>
      <c r="T41" s="586"/>
    </row>
    <row r="42" spans="1:20">
      <c r="A42" s="62" t="s">
        <v>161</v>
      </c>
      <c r="B42" s="146">
        <v>6</v>
      </c>
      <c r="C42" s="146">
        <v>12</v>
      </c>
      <c r="D42" s="145">
        <f>$T$14</f>
        <v>363</v>
      </c>
      <c r="E42" s="461">
        <f t="shared" si="7"/>
        <v>20.166666666666668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293" t="s">
        <v>102</v>
      </c>
      <c r="Q42" s="59"/>
      <c r="R42" s="59"/>
      <c r="S42" s="59"/>
      <c r="T42" s="293">
        <f>SUM(D44:D47)</f>
        <v>1727</v>
      </c>
    </row>
    <row r="43" spans="1:20">
      <c r="A43" s="349" t="s">
        <v>64</v>
      </c>
      <c r="B43" s="350" t="s">
        <v>150</v>
      </c>
      <c r="C43" s="350" t="s">
        <v>151</v>
      </c>
      <c r="D43" s="351" t="s">
        <v>38</v>
      </c>
      <c r="E43" s="463" t="s">
        <v>350</v>
      </c>
      <c r="F43" s="347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</row>
    <row r="44" spans="1:20">
      <c r="A44" s="294" t="s">
        <v>58</v>
      </c>
      <c r="B44" s="146">
        <v>11</v>
      </c>
      <c r="C44" s="146">
        <v>7</v>
      </c>
      <c r="D44" s="145">
        <f>$T$21</f>
        <v>526</v>
      </c>
      <c r="E44" s="461">
        <f t="shared" ref="E44:E47" si="8">D44/18</f>
        <v>29.222222222222221</v>
      </c>
      <c r="F44" s="59"/>
      <c r="G44" s="59"/>
      <c r="H44" s="59"/>
      <c r="I44" s="59"/>
      <c r="J44" s="59"/>
      <c r="K44" s="59"/>
      <c r="L44" s="59"/>
      <c r="M44" s="59"/>
      <c r="N44" s="59"/>
      <c r="O44" s="147"/>
      <c r="P44" s="296" t="s">
        <v>18</v>
      </c>
      <c r="Q44" s="296"/>
      <c r="R44" s="296"/>
      <c r="S44" s="296"/>
      <c r="T44" s="296"/>
    </row>
    <row r="45" spans="1:20">
      <c r="A45" s="352" t="s">
        <v>21</v>
      </c>
      <c r="B45" s="146">
        <v>7</v>
      </c>
      <c r="C45" s="146">
        <v>11</v>
      </c>
      <c r="D45" s="145">
        <f>$T$19</f>
        <v>452</v>
      </c>
      <c r="E45" s="461">
        <f t="shared" si="8"/>
        <v>25.111111111111111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293" t="s">
        <v>102</v>
      </c>
      <c r="Q45" s="59"/>
      <c r="R45" s="59"/>
      <c r="S45" s="59"/>
      <c r="T45" s="293">
        <f>SUM(D49:D52)</f>
        <v>1681</v>
      </c>
    </row>
    <row r="46" spans="1:20">
      <c r="A46" s="295" t="s">
        <v>115</v>
      </c>
      <c r="B46" s="146">
        <v>9</v>
      </c>
      <c r="C46" s="146">
        <v>9</v>
      </c>
      <c r="D46" s="145">
        <f>$T$18</f>
        <v>425</v>
      </c>
      <c r="E46" s="461">
        <f t="shared" si="8"/>
        <v>23.611111111111111</v>
      </c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1:20">
      <c r="A47" s="294" t="s">
        <v>159</v>
      </c>
      <c r="B47" s="146">
        <v>4</v>
      </c>
      <c r="C47" s="146">
        <v>14</v>
      </c>
      <c r="D47" s="145">
        <f>$T$20</f>
        <v>324</v>
      </c>
      <c r="E47" s="461">
        <f t="shared" si="8"/>
        <v>18</v>
      </c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</row>
    <row r="48" spans="1:20">
      <c r="A48" s="346" t="s">
        <v>18</v>
      </c>
      <c r="B48" s="345" t="s">
        <v>150</v>
      </c>
      <c r="C48" s="292" t="s">
        <v>151</v>
      </c>
      <c r="D48" s="344" t="s">
        <v>38</v>
      </c>
      <c r="E48" s="464" t="s">
        <v>350</v>
      </c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</row>
    <row r="49" spans="1:20">
      <c r="A49" s="295" t="s">
        <v>19</v>
      </c>
      <c r="B49" s="146">
        <v>8</v>
      </c>
      <c r="C49" s="146">
        <v>10</v>
      </c>
      <c r="D49" s="145">
        <f>$T$25</f>
        <v>452</v>
      </c>
      <c r="E49" s="461">
        <f t="shared" ref="E49:E52" si="9">D49/18</f>
        <v>25.111111111111111</v>
      </c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</row>
    <row r="50" spans="1:20">
      <c r="A50" s="294" t="s">
        <v>162</v>
      </c>
      <c r="B50" s="146">
        <v>9</v>
      </c>
      <c r="C50" s="146">
        <v>9</v>
      </c>
      <c r="D50" s="145">
        <f>$T$26</f>
        <v>445</v>
      </c>
      <c r="E50" s="461">
        <f t="shared" si="9"/>
        <v>24.722222222222221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</row>
    <row r="51" spans="1:20">
      <c r="A51" s="295" t="s">
        <v>160</v>
      </c>
      <c r="B51" s="146">
        <v>12</v>
      </c>
      <c r="C51" s="146">
        <v>6</v>
      </c>
      <c r="D51" s="145">
        <f>$T$27</f>
        <v>424</v>
      </c>
      <c r="E51" s="461">
        <f t="shared" si="9"/>
        <v>23.555555555555557</v>
      </c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</row>
    <row r="52" spans="1:20">
      <c r="A52" s="295" t="s">
        <v>379</v>
      </c>
      <c r="B52" s="146">
        <v>6</v>
      </c>
      <c r="C52" s="146">
        <v>12</v>
      </c>
      <c r="D52" s="145">
        <f>$T$28</f>
        <v>360</v>
      </c>
      <c r="E52" s="461">
        <f t="shared" si="9"/>
        <v>20</v>
      </c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</row>
    <row r="53" spans="1:20">
      <c r="A53" s="20"/>
      <c r="B53" s="261">
        <f>SUM(B34:B52)</f>
        <v>144</v>
      </c>
      <c r="C53" s="261">
        <f>SUM(C34:C52)</f>
        <v>144</v>
      </c>
      <c r="D53" s="20"/>
      <c r="E53" s="20"/>
      <c r="F53" s="20"/>
      <c r="G53" s="339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</sheetData>
  <sortState xmlns:xlrd2="http://schemas.microsoft.com/office/spreadsheetml/2017/richdata2" ref="A45:E47">
    <sortCondition descending="1" ref="E47"/>
  </sortState>
  <mergeCells count="3">
    <mergeCell ref="P35:T35"/>
    <mergeCell ref="P38:T38"/>
    <mergeCell ref="P41:T41"/>
  </mergeCells>
  <phoneticPr fontId="0" type="noConversion"/>
  <printOptions gridLines="1"/>
  <pageMargins left="0.25" right="0.25" top="0.19" bottom="0" header="0.5" footer="0.5"/>
  <pageSetup scale="79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76"/>
  <sheetViews>
    <sheetView view="pageBreakPreview" zoomScale="190" zoomScaleNormal="100" zoomScaleSheetLayoutView="190" workbookViewId="0">
      <selection activeCell="R60" sqref="R60"/>
    </sheetView>
  </sheetViews>
  <sheetFormatPr defaultRowHeight="12.75"/>
  <cols>
    <col min="1" max="1" width="2.42578125" customWidth="1"/>
    <col min="2" max="2" width="3.7109375" customWidth="1"/>
    <col min="3" max="3" width="15.855468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6" width="3.7109375" customWidth="1"/>
    <col min="17" max="17" width="2.42578125" customWidth="1"/>
    <col min="18" max="18" width="3" customWidth="1"/>
    <col min="19" max="19" width="12.140625" customWidth="1"/>
  </cols>
  <sheetData>
    <row r="1" spans="1:19" ht="12.75" customHeight="1">
      <c r="A1" s="20"/>
      <c r="B1" s="588">
        <f>'Team Totals'!$A$1</f>
        <v>2021</v>
      </c>
      <c r="C1" s="588"/>
      <c r="D1" s="64"/>
      <c r="E1" s="65"/>
      <c r="F1" s="591" t="s">
        <v>369</v>
      </c>
      <c r="G1" s="591"/>
      <c r="H1" s="591"/>
      <c r="I1" s="591"/>
      <c r="J1" s="591"/>
      <c r="K1" s="591"/>
      <c r="L1" s="591"/>
      <c r="M1" s="65"/>
      <c r="N1" s="65"/>
      <c r="O1" s="65"/>
      <c r="P1" s="65"/>
      <c r="Q1" s="20"/>
    </row>
    <row r="2" spans="1:19" ht="12.75" customHeight="1">
      <c r="A2" s="20"/>
      <c r="B2" s="64" t="s">
        <v>76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  <c r="Q2" s="20"/>
    </row>
    <row r="3" spans="1:19" ht="12.75" customHeight="1">
      <c r="A3" s="20"/>
      <c r="B3" s="172" t="s">
        <v>378</v>
      </c>
      <c r="C3" s="172"/>
      <c r="D3" s="172"/>
      <c r="E3" s="172"/>
      <c r="F3" s="65"/>
      <c r="G3" s="49"/>
      <c r="H3" s="49"/>
      <c r="I3" s="49"/>
      <c r="J3" s="65"/>
      <c r="K3" s="65"/>
      <c r="L3" s="65"/>
      <c r="M3" s="65"/>
      <c r="N3" s="65"/>
      <c r="O3" s="65"/>
      <c r="P3" s="65"/>
      <c r="Q3" s="20"/>
    </row>
    <row r="4" spans="1:19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0"/>
    </row>
    <row r="5" spans="1:19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20"/>
      <c r="S5" s="5"/>
    </row>
    <row r="6" spans="1:19" ht="12.75" customHeight="1">
      <c r="A6" s="20"/>
      <c r="B6" s="69" t="s">
        <v>110</v>
      </c>
      <c r="C6" s="70" t="s">
        <v>231</v>
      </c>
      <c r="D6" s="71">
        <v>15</v>
      </c>
      <c r="E6" s="65"/>
      <c r="F6" s="69" t="s">
        <v>110</v>
      </c>
      <c r="G6" s="70" t="s">
        <v>209</v>
      </c>
      <c r="H6" s="71">
        <v>8</v>
      </c>
      <c r="I6" s="65"/>
      <c r="J6" s="69" t="s">
        <v>110</v>
      </c>
      <c r="K6" s="70" t="s">
        <v>273</v>
      </c>
      <c r="L6" s="71">
        <v>0</v>
      </c>
      <c r="M6" s="65"/>
      <c r="N6" s="69" t="s">
        <v>110</v>
      </c>
      <c r="O6" s="70" t="s">
        <v>404</v>
      </c>
      <c r="P6" s="71">
        <v>9</v>
      </c>
      <c r="Q6" s="5"/>
      <c r="S6" s="5"/>
    </row>
    <row r="7" spans="1:19" ht="12.75" customHeight="1">
      <c r="A7" s="20"/>
      <c r="B7" s="69" t="s">
        <v>111</v>
      </c>
      <c r="C7" s="70" t="s">
        <v>244</v>
      </c>
      <c r="D7" s="71">
        <v>0</v>
      </c>
      <c r="E7" s="65"/>
      <c r="F7" s="69" t="s">
        <v>111</v>
      </c>
      <c r="G7" s="70" t="s">
        <v>232</v>
      </c>
      <c r="H7" s="71">
        <v>0</v>
      </c>
      <c r="I7" s="65"/>
      <c r="J7" s="69" t="s">
        <v>111</v>
      </c>
      <c r="K7" s="70" t="s">
        <v>687</v>
      </c>
      <c r="L7" s="71">
        <v>0</v>
      </c>
      <c r="M7" s="65"/>
      <c r="N7" s="69" t="s">
        <v>111</v>
      </c>
      <c r="O7" s="70" t="s">
        <v>547</v>
      </c>
      <c r="P7" s="71">
        <v>0</v>
      </c>
      <c r="Q7" s="5"/>
      <c r="S7" s="5"/>
    </row>
    <row r="8" spans="1:19" ht="12.75" customHeight="1">
      <c r="A8" s="20"/>
      <c r="B8" s="69" t="s">
        <v>111</v>
      </c>
      <c r="C8" s="70" t="s">
        <v>289</v>
      </c>
      <c r="D8" s="71">
        <v>0</v>
      </c>
      <c r="E8" s="65"/>
      <c r="F8" s="69" t="s">
        <v>111</v>
      </c>
      <c r="G8" s="70" t="s">
        <v>798</v>
      </c>
      <c r="H8" s="71">
        <v>6</v>
      </c>
      <c r="I8" s="65"/>
      <c r="J8" s="69" t="s">
        <v>111</v>
      </c>
      <c r="K8" s="70" t="s">
        <v>503</v>
      </c>
      <c r="L8" s="71">
        <v>0</v>
      </c>
      <c r="M8" s="65"/>
      <c r="N8" s="69" t="s">
        <v>111</v>
      </c>
      <c r="O8" s="70" t="s">
        <v>300</v>
      </c>
      <c r="P8" s="71">
        <v>6</v>
      </c>
      <c r="Q8" s="5"/>
      <c r="S8" s="5"/>
    </row>
    <row r="9" spans="1:19" ht="12.75" customHeight="1">
      <c r="A9" s="20"/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342</v>
      </c>
      <c r="H9" s="71">
        <v>0</v>
      </c>
      <c r="I9" s="65"/>
      <c r="J9" s="69" t="s">
        <v>112</v>
      </c>
      <c r="K9" s="70" t="s">
        <v>580</v>
      </c>
      <c r="L9" s="71">
        <v>0</v>
      </c>
      <c r="M9" s="65"/>
      <c r="N9" s="69" t="s">
        <v>112</v>
      </c>
      <c r="O9" s="70" t="s">
        <v>241</v>
      </c>
      <c r="P9" s="71">
        <v>0</v>
      </c>
      <c r="Q9" s="5"/>
      <c r="S9" s="5"/>
    </row>
    <row r="10" spans="1:19" ht="12.75" customHeight="1">
      <c r="A10" s="20"/>
      <c r="B10" s="69" t="s">
        <v>112</v>
      </c>
      <c r="C10" s="70" t="s">
        <v>248</v>
      </c>
      <c r="D10" s="71">
        <v>0</v>
      </c>
      <c r="E10" s="65"/>
      <c r="F10" s="69" t="s">
        <v>112</v>
      </c>
      <c r="G10" s="70" t="s">
        <v>200</v>
      </c>
      <c r="H10" s="71">
        <v>3</v>
      </c>
      <c r="I10" s="65"/>
      <c r="J10" s="69" t="s">
        <v>112</v>
      </c>
      <c r="K10" s="70" t="s">
        <v>403</v>
      </c>
      <c r="L10" s="71">
        <v>0</v>
      </c>
      <c r="M10" s="65"/>
      <c r="N10" s="69" t="s">
        <v>112</v>
      </c>
      <c r="O10" s="70" t="s">
        <v>758</v>
      </c>
      <c r="P10" s="71">
        <v>0</v>
      </c>
      <c r="Q10" s="5"/>
      <c r="S10" s="5"/>
    </row>
    <row r="11" spans="1:19" ht="12.75" customHeight="1">
      <c r="A11" s="20"/>
      <c r="B11" s="69" t="s">
        <v>112</v>
      </c>
      <c r="C11" s="70" t="s">
        <v>387</v>
      </c>
      <c r="D11" s="71">
        <v>6</v>
      </c>
      <c r="E11" s="65"/>
      <c r="F11" s="69" t="s">
        <v>112</v>
      </c>
      <c r="G11" s="70" t="s">
        <v>685</v>
      </c>
      <c r="H11" s="71">
        <v>3</v>
      </c>
      <c r="I11" s="65"/>
      <c r="J11" s="69" t="s">
        <v>112</v>
      </c>
      <c r="K11" s="70" t="s">
        <v>291</v>
      </c>
      <c r="L11" s="71">
        <v>3</v>
      </c>
      <c r="M11" s="65"/>
      <c r="N11" s="69" t="s">
        <v>112</v>
      </c>
      <c r="O11" s="70" t="s">
        <v>407</v>
      </c>
      <c r="P11" s="71">
        <v>0</v>
      </c>
      <c r="Q11" s="5"/>
      <c r="S11" s="5"/>
    </row>
    <row r="12" spans="1:19" ht="12.75" customHeight="1">
      <c r="A12" s="20"/>
      <c r="B12" s="69" t="s">
        <v>113</v>
      </c>
      <c r="C12" s="49" t="s">
        <v>793</v>
      </c>
      <c r="D12" s="71">
        <v>0</v>
      </c>
      <c r="E12" s="65"/>
      <c r="F12" s="69" t="s">
        <v>113</v>
      </c>
      <c r="G12" s="70" t="s">
        <v>268</v>
      </c>
      <c r="H12" s="71">
        <v>17</v>
      </c>
      <c r="I12" s="65"/>
      <c r="J12" s="69" t="s">
        <v>113</v>
      </c>
      <c r="K12" s="70" t="s">
        <v>237</v>
      </c>
      <c r="L12" s="71">
        <v>1</v>
      </c>
      <c r="M12" s="65"/>
      <c r="N12" s="69" t="s">
        <v>113</v>
      </c>
      <c r="O12" s="70" t="s">
        <v>288</v>
      </c>
      <c r="P12" s="71">
        <v>11</v>
      </c>
      <c r="Q12" s="5"/>
      <c r="S12" s="5"/>
    </row>
    <row r="13" spans="1:19" ht="12.75" customHeight="1">
      <c r="A13" s="20"/>
      <c r="B13" s="69" t="s">
        <v>114</v>
      </c>
      <c r="C13" s="70" t="s">
        <v>528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464</v>
      </c>
      <c r="L13" s="71">
        <v>0</v>
      </c>
      <c r="M13" s="65"/>
      <c r="N13" s="69" t="s">
        <v>114</v>
      </c>
      <c r="O13" s="70" t="s">
        <v>526</v>
      </c>
      <c r="P13" s="71">
        <v>0</v>
      </c>
      <c r="Q13" s="5"/>
      <c r="S13" s="5"/>
    </row>
    <row r="14" spans="1:19" ht="12.75" customHeight="1">
      <c r="A14" s="20"/>
      <c r="B14" s="69"/>
      <c r="C14" s="72" t="s">
        <v>28</v>
      </c>
      <c r="D14" s="73">
        <f>SUM(D6:D13)</f>
        <v>21</v>
      </c>
      <c r="E14" s="65"/>
      <c r="F14" s="69"/>
      <c r="G14" s="74" t="s">
        <v>28</v>
      </c>
      <c r="H14" s="73">
        <f>SUM(H6:H13)</f>
        <v>37</v>
      </c>
      <c r="I14" s="65"/>
      <c r="J14" s="69"/>
      <c r="K14" s="72" t="s">
        <v>28</v>
      </c>
      <c r="L14" s="73">
        <f>SUM(L6:L13)</f>
        <v>4</v>
      </c>
      <c r="M14" s="65"/>
      <c r="N14" s="69"/>
      <c r="O14" s="72" t="s">
        <v>28</v>
      </c>
      <c r="P14" s="73">
        <f>SUM(P6:P13)</f>
        <v>26</v>
      </c>
      <c r="Q14" s="20"/>
    </row>
    <row r="15" spans="1:19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20"/>
    </row>
    <row r="16" spans="1:19" ht="12.75" customHeight="1">
      <c r="A16" s="20"/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  <c r="Q16" s="20"/>
      <c r="S16" s="37"/>
    </row>
    <row r="17" spans="1:19" ht="12.75" customHeight="1">
      <c r="A17" s="20"/>
      <c r="B17" s="69" t="s">
        <v>110</v>
      </c>
      <c r="C17" s="70" t="s">
        <v>442</v>
      </c>
      <c r="D17" s="71">
        <v>0</v>
      </c>
      <c r="E17" s="65"/>
      <c r="F17" s="69" t="s">
        <v>110</v>
      </c>
      <c r="G17" s="70" t="s">
        <v>197</v>
      </c>
      <c r="H17" s="71">
        <v>3</v>
      </c>
      <c r="I17" s="65"/>
      <c r="J17" s="69" t="s">
        <v>110</v>
      </c>
      <c r="K17" s="70" t="s">
        <v>791</v>
      </c>
      <c r="L17" s="71">
        <v>3</v>
      </c>
      <c r="M17" s="65"/>
      <c r="N17" s="69" t="s">
        <v>110</v>
      </c>
      <c r="O17" s="70" t="s">
        <v>217</v>
      </c>
      <c r="P17" s="71">
        <v>0</v>
      </c>
      <c r="Q17" s="20"/>
    </row>
    <row r="18" spans="1:19" ht="12.75" customHeight="1">
      <c r="A18" s="20"/>
      <c r="B18" s="69" t="s">
        <v>111</v>
      </c>
      <c r="C18" s="70" t="s">
        <v>210</v>
      </c>
      <c r="D18" s="71">
        <v>2</v>
      </c>
      <c r="E18" s="65"/>
      <c r="F18" s="69" t="s">
        <v>111</v>
      </c>
      <c r="G18" s="70" t="s">
        <v>252</v>
      </c>
      <c r="H18" s="71">
        <v>12</v>
      </c>
      <c r="I18" s="65"/>
      <c r="J18" s="69" t="s">
        <v>111</v>
      </c>
      <c r="K18" s="70" t="s">
        <v>391</v>
      </c>
      <c r="L18" s="71">
        <v>6</v>
      </c>
      <c r="M18" s="65"/>
      <c r="N18" s="69" t="s">
        <v>111</v>
      </c>
      <c r="O18" s="70" t="s">
        <v>255</v>
      </c>
      <c r="P18" s="71">
        <v>18</v>
      </c>
      <c r="Q18" s="20"/>
      <c r="S18" s="5"/>
    </row>
    <row r="19" spans="1:19" ht="12.75" customHeight="1">
      <c r="A19" s="20"/>
      <c r="B19" s="69" t="s">
        <v>111</v>
      </c>
      <c r="C19" s="70" t="s">
        <v>443</v>
      </c>
      <c r="D19" s="71">
        <v>0</v>
      </c>
      <c r="E19" s="65"/>
      <c r="F19" s="69" t="s">
        <v>111</v>
      </c>
      <c r="G19" s="70" t="s">
        <v>432</v>
      </c>
      <c r="H19" s="71">
        <v>0</v>
      </c>
      <c r="I19" s="65"/>
      <c r="J19" s="69" t="s">
        <v>111</v>
      </c>
      <c r="K19" s="70" t="s">
        <v>222</v>
      </c>
      <c r="L19" s="71">
        <v>0</v>
      </c>
      <c r="M19" s="65"/>
      <c r="N19" s="69" t="s">
        <v>111</v>
      </c>
      <c r="O19" s="70" t="s">
        <v>384</v>
      </c>
      <c r="P19" s="71">
        <v>0</v>
      </c>
      <c r="Q19" s="20"/>
      <c r="S19" s="5"/>
    </row>
    <row r="20" spans="1:19" ht="12.75" customHeight="1">
      <c r="A20" s="20"/>
      <c r="B20" s="69" t="s">
        <v>112</v>
      </c>
      <c r="C20" s="70" t="s">
        <v>279</v>
      </c>
      <c r="D20" s="71">
        <v>0</v>
      </c>
      <c r="E20" s="65"/>
      <c r="F20" s="69" t="s">
        <v>112</v>
      </c>
      <c r="G20" s="70" t="s">
        <v>345</v>
      </c>
      <c r="H20" s="71">
        <v>0</v>
      </c>
      <c r="I20" s="65"/>
      <c r="J20" s="69" t="s">
        <v>112</v>
      </c>
      <c r="K20" s="70" t="s">
        <v>298</v>
      </c>
      <c r="L20" s="71">
        <v>6</v>
      </c>
      <c r="M20" s="65"/>
      <c r="N20" s="69" t="s">
        <v>112</v>
      </c>
      <c r="O20" s="70" t="s">
        <v>297</v>
      </c>
      <c r="P20" s="71">
        <v>0</v>
      </c>
      <c r="Q20" s="20"/>
      <c r="S20" s="5"/>
    </row>
    <row r="21" spans="1:19" ht="12.75" customHeight="1">
      <c r="A21" s="20"/>
      <c r="B21" s="69" t="s">
        <v>112</v>
      </c>
      <c r="C21" s="70" t="s">
        <v>349</v>
      </c>
      <c r="D21" s="71">
        <v>3</v>
      </c>
      <c r="E21" s="65"/>
      <c r="F21" s="69" t="s">
        <v>112</v>
      </c>
      <c r="G21" s="70" t="s">
        <v>435</v>
      </c>
      <c r="H21" s="71">
        <v>3</v>
      </c>
      <c r="I21" s="65"/>
      <c r="J21" s="69" t="s">
        <v>112</v>
      </c>
      <c r="K21" s="70" t="s">
        <v>275</v>
      </c>
      <c r="L21" s="71">
        <v>0</v>
      </c>
      <c r="M21" s="65"/>
      <c r="N21" s="69" t="s">
        <v>112</v>
      </c>
      <c r="O21" s="70" t="s">
        <v>266</v>
      </c>
      <c r="P21" s="71">
        <v>0</v>
      </c>
      <c r="Q21" s="20"/>
      <c r="S21" s="5"/>
    </row>
    <row r="22" spans="1:19" ht="12.75" customHeight="1">
      <c r="A22" s="20"/>
      <c r="B22" s="69" t="s">
        <v>112</v>
      </c>
      <c r="C22" s="70" t="s">
        <v>195</v>
      </c>
      <c r="D22" s="71">
        <v>0</v>
      </c>
      <c r="E22" s="65"/>
      <c r="F22" s="69" t="s">
        <v>112</v>
      </c>
      <c r="G22" s="70" t="s">
        <v>433</v>
      </c>
      <c r="H22" s="71">
        <v>0</v>
      </c>
      <c r="I22" s="65"/>
      <c r="J22" s="69" t="s">
        <v>112</v>
      </c>
      <c r="K22" s="70" t="s">
        <v>394</v>
      </c>
      <c r="L22" s="71">
        <v>0</v>
      </c>
      <c r="M22" s="65"/>
      <c r="N22" s="69" t="s">
        <v>112</v>
      </c>
      <c r="O22" s="70" t="s">
        <v>463</v>
      </c>
      <c r="P22" s="71">
        <v>0</v>
      </c>
      <c r="Q22" s="20"/>
      <c r="S22" s="5"/>
    </row>
    <row r="23" spans="1:19" ht="12.75" customHeight="1">
      <c r="A23" s="20"/>
      <c r="B23" s="69" t="s">
        <v>113</v>
      </c>
      <c r="C23" s="70" t="s">
        <v>293</v>
      </c>
      <c r="D23" s="71">
        <v>6</v>
      </c>
      <c r="E23" s="65"/>
      <c r="F23" s="69" t="s">
        <v>113</v>
      </c>
      <c r="G23" s="70" t="s">
        <v>436</v>
      </c>
      <c r="H23" s="71">
        <v>7</v>
      </c>
      <c r="I23" s="65"/>
      <c r="J23" s="69" t="s">
        <v>113</v>
      </c>
      <c r="K23" s="70" t="s">
        <v>544</v>
      </c>
      <c r="L23" s="71">
        <v>4</v>
      </c>
      <c r="M23" s="65"/>
      <c r="N23" s="69" t="s">
        <v>113</v>
      </c>
      <c r="O23" s="70" t="s">
        <v>748</v>
      </c>
      <c r="P23" s="71">
        <v>12</v>
      </c>
      <c r="Q23" s="20"/>
      <c r="S23" s="5"/>
    </row>
    <row r="24" spans="1:19" ht="12.75" customHeight="1">
      <c r="A24" s="20"/>
      <c r="B24" s="69" t="s">
        <v>114</v>
      </c>
      <c r="C24" s="70" t="s">
        <v>329</v>
      </c>
      <c r="D24" s="71">
        <v>0</v>
      </c>
      <c r="E24" s="65"/>
      <c r="F24" s="69" t="s">
        <v>114</v>
      </c>
      <c r="G24" s="70" t="s">
        <v>536</v>
      </c>
      <c r="H24" s="71">
        <v>0</v>
      </c>
      <c r="I24" s="65"/>
      <c r="J24" s="69" t="s">
        <v>114</v>
      </c>
      <c r="K24" s="70" t="s">
        <v>613</v>
      </c>
      <c r="L24" s="71">
        <v>0</v>
      </c>
      <c r="M24" s="65"/>
      <c r="N24" s="69" t="s">
        <v>114</v>
      </c>
      <c r="O24" s="70" t="s">
        <v>459</v>
      </c>
      <c r="P24" s="71">
        <v>12</v>
      </c>
      <c r="Q24" s="20"/>
      <c r="S24" s="5"/>
    </row>
    <row r="25" spans="1:19" ht="12.75" customHeight="1">
      <c r="A25" s="20"/>
      <c r="B25" s="69"/>
      <c r="C25" s="72" t="s">
        <v>28</v>
      </c>
      <c r="D25" s="73">
        <f>SUM(D17:D24)</f>
        <v>11</v>
      </c>
      <c r="E25" s="65"/>
      <c r="F25" s="69"/>
      <c r="G25" s="74" t="s">
        <v>28</v>
      </c>
      <c r="H25" s="73">
        <f>SUM(H17:H24)</f>
        <v>25</v>
      </c>
      <c r="I25" s="65"/>
      <c r="J25" s="69"/>
      <c r="K25" s="72" t="s">
        <v>28</v>
      </c>
      <c r="L25" s="73">
        <f>SUM(L17:L24)</f>
        <v>19</v>
      </c>
      <c r="M25" s="65"/>
      <c r="N25" s="69"/>
      <c r="O25" s="72" t="s">
        <v>28</v>
      </c>
      <c r="P25" s="73">
        <f>SUM(P17:P24)</f>
        <v>42</v>
      </c>
      <c r="Q25" s="20"/>
      <c r="S25" s="5"/>
    </row>
    <row r="26" spans="1:19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20"/>
    </row>
    <row r="27" spans="1:19" ht="12.75" customHeight="1">
      <c r="A27" s="20"/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  <c r="Q27" s="20"/>
    </row>
    <row r="28" spans="1:19" ht="12.75" customHeight="1">
      <c r="A28" s="20"/>
      <c r="B28" s="69" t="s">
        <v>110</v>
      </c>
      <c r="C28" s="70" t="s">
        <v>230</v>
      </c>
      <c r="D28" s="71">
        <v>6</v>
      </c>
      <c r="E28" s="65"/>
      <c r="F28" s="69" t="s">
        <v>110</v>
      </c>
      <c r="G28" s="70" t="s">
        <v>263</v>
      </c>
      <c r="H28" s="71">
        <v>13</v>
      </c>
      <c r="I28" s="65"/>
      <c r="J28" s="69" t="s">
        <v>110</v>
      </c>
      <c r="K28" s="70" t="s">
        <v>238</v>
      </c>
      <c r="L28" s="71">
        <v>9</v>
      </c>
      <c r="M28" s="65"/>
      <c r="N28" s="69" t="s">
        <v>110</v>
      </c>
      <c r="O28" s="70" t="s">
        <v>396</v>
      </c>
      <c r="P28" s="71">
        <v>3</v>
      </c>
      <c r="Q28" s="5"/>
      <c r="R28" s="4"/>
      <c r="S28" s="53"/>
    </row>
    <row r="29" spans="1:19" ht="12.75" customHeight="1">
      <c r="A29" s="20"/>
      <c r="B29" s="69" t="s">
        <v>111</v>
      </c>
      <c r="C29" s="70" t="s">
        <v>284</v>
      </c>
      <c r="D29" s="71">
        <v>6</v>
      </c>
      <c r="E29" s="65"/>
      <c r="F29" s="69" t="s">
        <v>111</v>
      </c>
      <c r="G29" s="70" t="s">
        <v>201</v>
      </c>
      <c r="H29" s="71">
        <v>18</v>
      </c>
      <c r="I29" s="65"/>
      <c r="J29" s="69" t="s">
        <v>111</v>
      </c>
      <c r="K29" s="70" t="s">
        <v>259</v>
      </c>
      <c r="L29" s="71">
        <v>6</v>
      </c>
      <c r="M29" s="65"/>
      <c r="N29" s="69" t="s">
        <v>111</v>
      </c>
      <c r="O29" s="70" t="s">
        <v>218</v>
      </c>
      <c r="P29" s="71">
        <v>0</v>
      </c>
      <c r="Q29" s="5"/>
      <c r="R29" s="4"/>
      <c r="S29" s="53"/>
    </row>
    <row r="30" spans="1:19" ht="12.75" customHeight="1">
      <c r="A30" s="20"/>
      <c r="B30" s="69" t="s">
        <v>111</v>
      </c>
      <c r="C30" s="70" t="s">
        <v>409</v>
      </c>
      <c r="D30" s="71">
        <v>0</v>
      </c>
      <c r="E30" s="65"/>
      <c r="F30" s="69" t="s">
        <v>111</v>
      </c>
      <c r="G30" s="70" t="s">
        <v>446</v>
      </c>
      <c r="H30" s="71">
        <v>15</v>
      </c>
      <c r="I30" s="65"/>
      <c r="J30" s="69" t="s">
        <v>111</v>
      </c>
      <c r="K30" s="70" t="s">
        <v>421</v>
      </c>
      <c r="L30" s="71">
        <v>0</v>
      </c>
      <c r="M30" s="65"/>
      <c r="N30" s="69" t="s">
        <v>111</v>
      </c>
      <c r="O30" s="70" t="s">
        <v>290</v>
      </c>
      <c r="P30" s="71">
        <v>0</v>
      </c>
      <c r="Q30" s="5"/>
      <c r="R30" s="4"/>
      <c r="S30" s="53"/>
    </row>
    <row r="31" spans="1:19" ht="12.75" customHeight="1">
      <c r="A31" s="20"/>
      <c r="B31" s="69" t="s">
        <v>112</v>
      </c>
      <c r="C31" s="70" t="s">
        <v>208</v>
      </c>
      <c r="D31" s="71">
        <v>0</v>
      </c>
      <c r="E31" s="65"/>
      <c r="F31" s="69" t="s">
        <v>112</v>
      </c>
      <c r="G31" s="70" t="s">
        <v>267</v>
      </c>
      <c r="H31" s="71">
        <v>0</v>
      </c>
      <c r="I31" s="65"/>
      <c r="J31" s="69" t="s">
        <v>112</v>
      </c>
      <c r="K31" s="70" t="s">
        <v>257</v>
      </c>
      <c r="L31" s="71">
        <v>0</v>
      </c>
      <c r="M31" s="65"/>
      <c r="N31" s="69" t="s">
        <v>112</v>
      </c>
      <c r="O31" s="70" t="s">
        <v>220</v>
      </c>
      <c r="P31" s="71">
        <v>0</v>
      </c>
      <c r="Q31" s="5"/>
      <c r="R31" s="4"/>
      <c r="S31" s="53"/>
    </row>
    <row r="32" spans="1:19" ht="12.75" customHeight="1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0</v>
      </c>
      <c r="I32" s="65"/>
      <c r="J32" s="69" t="s">
        <v>112</v>
      </c>
      <c r="K32" s="70" t="s">
        <v>419</v>
      </c>
      <c r="L32" s="71">
        <v>3</v>
      </c>
      <c r="M32" s="65"/>
      <c r="N32" s="69" t="s">
        <v>112</v>
      </c>
      <c r="O32" s="70" t="s">
        <v>281</v>
      </c>
      <c r="P32" s="71">
        <v>0</v>
      </c>
      <c r="Q32" s="5"/>
      <c r="R32" s="4"/>
      <c r="S32" s="53"/>
    </row>
    <row r="33" spans="1:20" ht="12.75" customHeight="1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227</v>
      </c>
      <c r="H33" s="71">
        <v>0</v>
      </c>
      <c r="I33" s="65"/>
      <c r="J33" s="69" t="s">
        <v>112</v>
      </c>
      <c r="K33" s="70" t="s">
        <v>225</v>
      </c>
      <c r="L33" s="71">
        <v>3</v>
      </c>
      <c r="M33" s="65"/>
      <c r="N33" s="69" t="s">
        <v>112</v>
      </c>
      <c r="O33" s="70" t="s">
        <v>292</v>
      </c>
      <c r="P33" s="71">
        <v>0</v>
      </c>
      <c r="Q33" s="5"/>
      <c r="R33" s="4"/>
      <c r="S33" s="53"/>
    </row>
    <row r="34" spans="1:20" ht="12.75" customHeight="1">
      <c r="A34" s="20"/>
      <c r="B34" s="69" t="s">
        <v>113</v>
      </c>
      <c r="C34" s="70" t="s">
        <v>412</v>
      </c>
      <c r="D34" s="71">
        <v>6</v>
      </c>
      <c r="E34" s="65"/>
      <c r="F34" s="69" t="s">
        <v>113</v>
      </c>
      <c r="G34" s="70" t="s">
        <v>348</v>
      </c>
      <c r="H34" s="71">
        <v>13</v>
      </c>
      <c r="I34" s="65"/>
      <c r="J34" s="69" t="s">
        <v>113</v>
      </c>
      <c r="K34" s="70" t="s">
        <v>420</v>
      </c>
      <c r="L34" s="71">
        <v>7</v>
      </c>
      <c r="M34" s="65"/>
      <c r="N34" s="69" t="s">
        <v>113</v>
      </c>
      <c r="O34" s="70" t="s">
        <v>577</v>
      </c>
      <c r="P34" s="71">
        <v>6</v>
      </c>
      <c r="Q34" s="5"/>
      <c r="R34" s="4"/>
      <c r="S34" s="53"/>
    </row>
    <row r="35" spans="1:20" ht="12.75" customHeight="1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0</v>
      </c>
      <c r="M35" s="65"/>
      <c r="N35" s="69" t="s">
        <v>114</v>
      </c>
      <c r="O35" s="70" t="s">
        <v>481</v>
      </c>
      <c r="P35" s="71">
        <v>0</v>
      </c>
      <c r="Q35" s="5"/>
      <c r="R35" s="4"/>
      <c r="S35" s="53"/>
    </row>
    <row r="36" spans="1:20" ht="12.75" customHeight="1">
      <c r="A36" s="20"/>
      <c r="B36" s="69"/>
      <c r="C36" s="72" t="s">
        <v>28</v>
      </c>
      <c r="D36" s="73">
        <f>SUM(D28:D35)</f>
        <v>18</v>
      </c>
      <c r="E36" s="65"/>
      <c r="F36" s="69"/>
      <c r="G36" s="72" t="s">
        <v>28</v>
      </c>
      <c r="H36" s="73">
        <f>SUM(H28:H35)</f>
        <v>59</v>
      </c>
      <c r="I36" s="65"/>
      <c r="J36" s="69"/>
      <c r="K36" s="72" t="s">
        <v>28</v>
      </c>
      <c r="L36" s="73">
        <f>SUM(L28:L35)</f>
        <v>28</v>
      </c>
      <c r="M36" s="65"/>
      <c r="N36" s="364"/>
      <c r="O36" s="74" t="s">
        <v>28</v>
      </c>
      <c r="P36" s="73">
        <f>SUM(P28:P35)</f>
        <v>9</v>
      </c>
      <c r="Q36" s="20"/>
    </row>
    <row r="37" spans="1:20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20"/>
    </row>
    <row r="38" spans="1:20" ht="12.75" customHeight="1">
      <c r="A38" s="20"/>
      <c r="B38" s="606" t="s">
        <v>58</v>
      </c>
      <c r="C38" s="607"/>
      <c r="D38" s="238" t="s">
        <v>688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20"/>
    </row>
    <row r="39" spans="1:20" ht="12.75" customHeight="1">
      <c r="A39" s="20"/>
      <c r="B39" s="79" t="s">
        <v>110</v>
      </c>
      <c r="C39" s="80" t="s">
        <v>283</v>
      </c>
      <c r="D39" s="71">
        <v>0</v>
      </c>
      <c r="E39" s="65"/>
      <c r="F39" s="69" t="s">
        <v>110</v>
      </c>
      <c r="G39" s="70" t="s">
        <v>221</v>
      </c>
      <c r="H39" s="71">
        <v>9</v>
      </c>
      <c r="I39" s="65"/>
      <c r="J39" s="69" t="s">
        <v>110</v>
      </c>
      <c r="K39" s="70" t="s">
        <v>269</v>
      </c>
      <c r="L39" s="71">
        <v>0</v>
      </c>
      <c r="M39" s="65"/>
      <c r="N39" s="69" t="s">
        <v>110</v>
      </c>
      <c r="O39" s="70" t="s">
        <v>450</v>
      </c>
      <c r="P39" s="71">
        <v>3</v>
      </c>
      <c r="Q39" s="20"/>
      <c r="S39" s="31"/>
    </row>
    <row r="40" spans="1:20" ht="12.75" customHeight="1">
      <c r="A40" s="20"/>
      <c r="B40" s="79" t="s">
        <v>111</v>
      </c>
      <c r="C40" s="80" t="s">
        <v>306</v>
      </c>
      <c r="D40" s="71">
        <v>0</v>
      </c>
      <c r="E40" s="65"/>
      <c r="F40" s="69" t="s">
        <v>111</v>
      </c>
      <c r="G40" s="70" t="s">
        <v>310</v>
      </c>
      <c r="H40" s="71">
        <v>0</v>
      </c>
      <c r="I40" s="65"/>
      <c r="J40" s="69" t="s">
        <v>111</v>
      </c>
      <c r="K40" s="70" t="s">
        <v>454</v>
      </c>
      <c r="L40" s="71">
        <v>0</v>
      </c>
      <c r="M40" s="65"/>
      <c r="N40" s="69" t="s">
        <v>111</v>
      </c>
      <c r="O40" s="70" t="s">
        <v>264</v>
      </c>
      <c r="P40" s="71">
        <v>0</v>
      </c>
      <c r="Q40" s="20"/>
      <c r="R40" s="7"/>
      <c r="S40" s="31"/>
    </row>
    <row r="41" spans="1:20" ht="12.75" customHeight="1">
      <c r="A41" s="20"/>
      <c r="B41" s="79" t="s">
        <v>111</v>
      </c>
      <c r="C41" s="80" t="s">
        <v>415</v>
      </c>
      <c r="D41" s="71">
        <v>0</v>
      </c>
      <c r="E41" s="65"/>
      <c r="F41" s="69" t="s">
        <v>111</v>
      </c>
      <c r="G41" s="70" t="s">
        <v>759</v>
      </c>
      <c r="H41" s="71">
        <v>0</v>
      </c>
      <c r="I41" s="65"/>
      <c r="J41" s="69" t="s">
        <v>111</v>
      </c>
      <c r="K41" s="70" t="s">
        <v>253</v>
      </c>
      <c r="L41" s="71">
        <v>0</v>
      </c>
      <c r="M41" s="65"/>
      <c r="N41" s="69" t="s">
        <v>111</v>
      </c>
      <c r="O41" s="70" t="s">
        <v>224</v>
      </c>
      <c r="P41" s="71">
        <v>0</v>
      </c>
      <c r="Q41" s="20"/>
      <c r="R41" s="7"/>
      <c r="S41" s="31"/>
    </row>
    <row r="42" spans="1:20" ht="12.75" customHeight="1">
      <c r="A42" s="20"/>
      <c r="B42" s="79" t="s">
        <v>112</v>
      </c>
      <c r="C42" s="80" t="s">
        <v>286</v>
      </c>
      <c r="D42" s="71">
        <v>0</v>
      </c>
      <c r="E42" s="65"/>
      <c r="F42" s="69" t="s">
        <v>112</v>
      </c>
      <c r="G42" s="70" t="s">
        <v>426</v>
      </c>
      <c r="H42" s="71">
        <v>0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240</v>
      </c>
      <c r="P42" s="71">
        <v>3</v>
      </c>
      <c r="Q42" s="20"/>
      <c r="R42" s="7"/>
      <c r="S42" s="32"/>
    </row>
    <row r="43" spans="1:20" ht="12.75" customHeight="1">
      <c r="A43" s="20"/>
      <c r="B43" s="79" t="s">
        <v>112</v>
      </c>
      <c r="C43" s="80" t="s">
        <v>418</v>
      </c>
      <c r="D43" s="71">
        <v>0</v>
      </c>
      <c r="E43" s="65"/>
      <c r="F43" s="69" t="s">
        <v>112</v>
      </c>
      <c r="G43" s="70" t="s">
        <v>792</v>
      </c>
      <c r="H43" s="71">
        <v>0</v>
      </c>
      <c r="I43" s="65"/>
      <c r="J43" s="69" t="s">
        <v>112</v>
      </c>
      <c r="K43" s="70" t="s">
        <v>276</v>
      </c>
      <c r="L43" s="71">
        <v>0</v>
      </c>
      <c r="M43" s="65"/>
      <c r="N43" s="69" t="s">
        <v>112</v>
      </c>
      <c r="O43" s="70" t="s">
        <v>256</v>
      </c>
      <c r="P43" s="71">
        <v>0</v>
      </c>
      <c r="Q43" s="20"/>
      <c r="R43" s="8"/>
      <c r="S43" s="32"/>
    </row>
    <row r="44" spans="1:20" ht="12.75" customHeight="1">
      <c r="A44" s="20"/>
      <c r="B44" s="79" t="s">
        <v>112</v>
      </c>
      <c r="C44" s="80" t="s">
        <v>280</v>
      </c>
      <c r="D44" s="71">
        <v>0</v>
      </c>
      <c r="E44" s="65"/>
      <c r="F44" s="69" t="s">
        <v>112</v>
      </c>
      <c r="G44" s="70" t="s">
        <v>301</v>
      </c>
      <c r="H44" s="71">
        <v>0</v>
      </c>
      <c r="I44" s="65"/>
      <c r="J44" s="69" t="s">
        <v>112</v>
      </c>
      <c r="K44" s="70" t="s">
        <v>295</v>
      </c>
      <c r="L44" s="71">
        <v>0</v>
      </c>
      <c r="M44" s="65"/>
      <c r="N44" s="69" t="s">
        <v>112</v>
      </c>
      <c r="O44" s="70" t="s">
        <v>235</v>
      </c>
      <c r="P44" s="71">
        <v>0</v>
      </c>
      <c r="Q44" s="20"/>
      <c r="R44" s="8"/>
      <c r="S44" s="31"/>
    </row>
    <row r="45" spans="1:20" ht="12.75" customHeight="1">
      <c r="A45" s="20"/>
      <c r="B45" s="79" t="s">
        <v>113</v>
      </c>
      <c r="C45" s="80" t="s">
        <v>307</v>
      </c>
      <c r="D45" s="71">
        <v>6</v>
      </c>
      <c r="E45" s="65"/>
      <c r="F45" s="69" t="s">
        <v>113</v>
      </c>
      <c r="G45" s="70" t="s">
        <v>198</v>
      </c>
      <c r="H45" s="71">
        <v>10</v>
      </c>
      <c r="I45" s="65"/>
      <c r="J45" s="69" t="s">
        <v>113</v>
      </c>
      <c r="K45" s="70" t="s">
        <v>262</v>
      </c>
      <c r="L45" s="71">
        <v>9</v>
      </c>
      <c r="M45" s="65"/>
      <c r="N45" s="69" t="s">
        <v>113</v>
      </c>
      <c r="O45" s="70" t="s">
        <v>343</v>
      </c>
      <c r="P45" s="71">
        <v>9</v>
      </c>
      <c r="Q45" s="20"/>
      <c r="R45" s="6"/>
      <c r="S45" s="33"/>
      <c r="T45" s="34"/>
    </row>
    <row r="46" spans="1:20" ht="12.75" customHeight="1">
      <c r="A46" s="20"/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482</v>
      </c>
      <c r="H46" s="71">
        <v>6</v>
      </c>
      <c r="I46" s="65"/>
      <c r="J46" s="69" t="s">
        <v>114</v>
      </c>
      <c r="K46" s="70" t="s">
        <v>479</v>
      </c>
      <c r="L46" s="71">
        <v>12</v>
      </c>
      <c r="M46" s="65"/>
      <c r="N46" s="69" t="s">
        <v>114</v>
      </c>
      <c r="O46" s="70" t="s">
        <v>485</v>
      </c>
      <c r="P46" s="71">
        <v>0</v>
      </c>
      <c r="Q46" s="20"/>
      <c r="R46" s="2"/>
    </row>
    <row r="47" spans="1:20" ht="12.75" customHeight="1">
      <c r="A47" s="20"/>
      <c r="B47" s="69"/>
      <c r="C47" s="72" t="s">
        <v>28</v>
      </c>
      <c r="D47" s="73">
        <f>SUM(D39:D46)</f>
        <v>6</v>
      </c>
      <c r="E47" s="65"/>
      <c r="F47" s="69"/>
      <c r="G47" s="72" t="s">
        <v>28</v>
      </c>
      <c r="H47" s="73">
        <f>SUM(H39:H46)</f>
        <v>25</v>
      </c>
      <c r="I47" s="65"/>
      <c r="J47" s="69"/>
      <c r="K47" s="72" t="s">
        <v>28</v>
      </c>
      <c r="L47" s="73">
        <f>SUM(L39:L46)</f>
        <v>21</v>
      </c>
      <c r="M47" s="65"/>
      <c r="N47" s="69"/>
      <c r="O47" s="72" t="s">
        <v>28</v>
      </c>
      <c r="P47" s="73">
        <f>SUM(P39:P46)</f>
        <v>15</v>
      </c>
      <c r="Q47" s="20"/>
    </row>
    <row r="48" spans="1:20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0"/>
    </row>
    <row r="49" spans="1:21" ht="12.75" customHeight="1">
      <c r="A49" s="20"/>
      <c r="B49" s="600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76</v>
      </c>
      <c r="P49" s="83"/>
      <c r="Q49" s="20"/>
      <c r="S49" s="614"/>
      <c r="T49" s="614"/>
      <c r="U49" s="614"/>
    </row>
    <row r="50" spans="1:21" ht="12.75" customHeight="1">
      <c r="A50" s="20"/>
      <c r="B50" s="455"/>
      <c r="C50" s="84" t="s">
        <v>161</v>
      </c>
      <c r="D50" s="85">
        <f>L47</f>
        <v>21</v>
      </c>
      <c r="E50" s="86"/>
      <c r="F50" s="450"/>
      <c r="G50" s="84" t="s">
        <v>159</v>
      </c>
      <c r="H50" s="85">
        <f>D36</f>
        <v>18</v>
      </c>
      <c r="I50" s="86"/>
      <c r="J50" s="450" t="s">
        <v>83</v>
      </c>
      <c r="K50" s="84" t="s">
        <v>162</v>
      </c>
      <c r="L50" s="85">
        <f>H25</f>
        <v>25</v>
      </c>
      <c r="M50" s="86"/>
      <c r="N50" s="479" t="s">
        <v>83</v>
      </c>
      <c r="O50" s="84" t="s">
        <v>19</v>
      </c>
      <c r="P50" s="88">
        <f>L36</f>
        <v>28</v>
      </c>
      <c r="Q50" s="20"/>
      <c r="R50" s="614"/>
      <c r="S50" s="614"/>
      <c r="T50" s="614"/>
      <c r="U50" s="266"/>
    </row>
    <row r="51" spans="1:21" ht="12.75" customHeight="1">
      <c r="A51" s="20"/>
      <c r="B51" s="456" t="s">
        <v>32</v>
      </c>
      <c r="C51" s="89" t="s">
        <v>757</v>
      </c>
      <c r="D51" s="90">
        <f>P14</f>
        <v>26</v>
      </c>
      <c r="E51" s="90"/>
      <c r="F51" s="99" t="s">
        <v>32</v>
      </c>
      <c r="G51" s="89" t="s">
        <v>794</v>
      </c>
      <c r="H51" s="90">
        <f>H14</f>
        <v>37</v>
      </c>
      <c r="I51" s="91"/>
      <c r="J51" s="90"/>
      <c r="K51" s="89" t="s">
        <v>796</v>
      </c>
      <c r="L51" s="90">
        <f>D25</f>
        <v>11</v>
      </c>
      <c r="M51" s="91"/>
      <c r="N51" s="304"/>
      <c r="O51" s="89" t="s">
        <v>650</v>
      </c>
      <c r="P51" s="94">
        <f>L14</f>
        <v>4</v>
      </c>
      <c r="Q51" s="20"/>
      <c r="R51" s="614"/>
      <c r="S51" s="614"/>
      <c r="T51" s="614"/>
      <c r="U51" s="266"/>
    </row>
    <row r="52" spans="1:21" ht="12.75" customHeight="1">
      <c r="A52" s="20"/>
      <c r="B52" s="457"/>
      <c r="C52" s="16"/>
      <c r="D52" s="16"/>
      <c r="E52" s="91"/>
      <c r="F52" s="451"/>
      <c r="G52" s="16"/>
      <c r="H52" s="16"/>
      <c r="I52" s="91"/>
      <c r="J52" s="476"/>
      <c r="K52" s="16"/>
      <c r="L52" s="16"/>
      <c r="M52" s="91"/>
      <c r="N52" s="91"/>
      <c r="O52" s="347"/>
      <c r="P52" s="263"/>
      <c r="Q52" s="20"/>
      <c r="R52" s="614"/>
      <c r="S52" s="614"/>
      <c r="T52" s="614"/>
      <c r="U52" s="266"/>
    </row>
    <row r="53" spans="1:21" ht="12.75" customHeight="1">
      <c r="A53" s="20"/>
      <c r="B53" s="458"/>
      <c r="C53" s="89" t="s">
        <v>474</v>
      </c>
      <c r="D53" s="90">
        <f>D47</f>
        <v>6</v>
      </c>
      <c r="E53" s="91"/>
      <c r="F53" s="242" t="s">
        <v>83</v>
      </c>
      <c r="G53" s="89" t="s">
        <v>115</v>
      </c>
      <c r="H53" s="90">
        <f>D14</f>
        <v>21</v>
      </c>
      <c r="I53" s="91"/>
      <c r="J53" s="304"/>
      <c r="K53" s="89" t="s">
        <v>379</v>
      </c>
      <c r="L53" s="90">
        <f>H47</f>
        <v>25</v>
      </c>
      <c r="M53" s="91"/>
      <c r="N53" s="470" t="s">
        <v>83</v>
      </c>
      <c r="O53" s="89" t="s">
        <v>160</v>
      </c>
      <c r="P53" s="94">
        <f>P47</f>
        <v>15</v>
      </c>
      <c r="Q53" s="20"/>
      <c r="R53" s="614"/>
      <c r="S53" s="614"/>
      <c r="T53" s="614"/>
      <c r="U53" s="266"/>
    </row>
    <row r="54" spans="1:21" ht="12.75" customHeight="1">
      <c r="A54" s="20"/>
      <c r="B54" s="459" t="s">
        <v>32</v>
      </c>
      <c r="C54" s="100" t="s">
        <v>120</v>
      </c>
      <c r="D54" s="101">
        <f>P25</f>
        <v>42</v>
      </c>
      <c r="E54" s="100"/>
      <c r="F54" s="305"/>
      <c r="G54" s="100" t="s">
        <v>755</v>
      </c>
      <c r="H54" s="101">
        <f>L25</f>
        <v>19</v>
      </c>
      <c r="I54" s="233"/>
      <c r="J54" s="148" t="s">
        <v>32</v>
      </c>
      <c r="K54" s="100" t="s">
        <v>795</v>
      </c>
      <c r="L54" s="101">
        <f>H36</f>
        <v>59</v>
      </c>
      <c r="M54" s="233"/>
      <c r="N54" s="481"/>
      <c r="O54" s="100" t="s">
        <v>797</v>
      </c>
      <c r="P54" s="102">
        <f>P36</f>
        <v>9</v>
      </c>
      <c r="Q54" s="20"/>
      <c r="R54" s="614"/>
      <c r="S54" s="614"/>
      <c r="T54" s="614"/>
      <c r="U54" s="266"/>
    </row>
    <row r="55" spans="1:21" ht="12.75" customHeight="1">
      <c r="A55" s="20"/>
      <c r="B55" s="65"/>
      <c r="C55" s="65"/>
      <c r="D55" s="65"/>
      <c r="E55" s="65"/>
      <c r="F55" s="49"/>
      <c r="G55" s="49"/>
      <c r="H55" s="49"/>
      <c r="I55" s="49"/>
      <c r="J55" s="49"/>
      <c r="K55" s="49"/>
      <c r="L55" s="49"/>
      <c r="M55" s="65"/>
      <c r="N55" s="65"/>
      <c r="O55" s="65"/>
      <c r="P55" s="65"/>
      <c r="Q55" s="20"/>
      <c r="R55" s="614"/>
      <c r="S55" s="614"/>
      <c r="T55" s="614"/>
      <c r="U55" s="266"/>
    </row>
    <row r="56" spans="1:21" ht="12.75" customHeight="1">
      <c r="A56" s="20"/>
      <c r="B56" s="594" t="s">
        <v>134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20"/>
      <c r="R56" s="614"/>
      <c r="S56" s="614"/>
      <c r="T56" s="614"/>
      <c r="U56" s="266"/>
    </row>
    <row r="57" spans="1:21" ht="12.75" customHeight="1">
      <c r="A57" s="20"/>
      <c r="B57" s="108" t="s">
        <v>24</v>
      </c>
      <c r="C57" s="109"/>
      <c r="D57" s="81">
        <f>$H$36</f>
        <v>59</v>
      </c>
      <c r="E57" s="65"/>
      <c r="F57" s="596" t="s">
        <v>818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Q57" s="20"/>
      <c r="R57" s="614"/>
      <c r="S57" s="614"/>
      <c r="T57" s="614"/>
      <c r="U57" s="266"/>
    </row>
    <row r="58" spans="1:21" ht="12.75" customHeight="1">
      <c r="A58" s="20"/>
      <c r="B58" s="108" t="s">
        <v>120</v>
      </c>
      <c r="C58" s="109"/>
      <c r="D58" s="81">
        <f>$P$25</f>
        <v>42</v>
      </c>
      <c r="E58" s="65"/>
      <c r="F58" s="596" t="s">
        <v>819</v>
      </c>
      <c r="G58" s="597"/>
      <c r="H58" s="597"/>
      <c r="I58" s="597"/>
      <c r="J58" s="597"/>
      <c r="K58" s="597"/>
      <c r="L58" s="598"/>
      <c r="M58" s="112"/>
      <c r="N58" s="95" t="s">
        <v>111</v>
      </c>
      <c r="O58" s="91" t="s">
        <v>201</v>
      </c>
      <c r="P58" s="97">
        <f>MAX(D6:D12,H6:H12,L6:L12,P6:P12,D17:D23,H17:H23,L17:L23,P17:P23,D28:D34,H28:H34,L28:L34,P28:P34,D39:D45,H39:H45,L39:L45,P39:P45)</f>
        <v>18</v>
      </c>
      <c r="Q58" s="20"/>
    </row>
    <row r="59" spans="1:21" ht="12.75" customHeight="1">
      <c r="A59" s="20"/>
      <c r="B59" s="108" t="s">
        <v>155</v>
      </c>
      <c r="C59" s="109"/>
      <c r="D59" s="81">
        <f>$H$14</f>
        <v>37</v>
      </c>
      <c r="E59" s="65"/>
      <c r="F59" s="596" t="s">
        <v>820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  <c r="Q59" s="20"/>
    </row>
    <row r="60" spans="1:21" ht="12.75" customHeight="1">
      <c r="A60" s="20"/>
      <c r="B60" s="108" t="s">
        <v>19</v>
      </c>
      <c r="C60" s="109"/>
      <c r="D60" s="81">
        <f>$L$36</f>
        <v>28</v>
      </c>
      <c r="E60" s="65"/>
      <c r="F60" s="596" t="s">
        <v>821</v>
      </c>
      <c r="G60" s="597"/>
      <c r="H60" s="597"/>
      <c r="I60" s="597"/>
      <c r="J60" s="597"/>
      <c r="K60" s="597"/>
      <c r="L60" s="598"/>
      <c r="M60" s="112"/>
      <c r="N60" s="95" t="s">
        <v>24</v>
      </c>
      <c r="O60" s="89"/>
      <c r="P60" s="97">
        <f>MAX(D14,H14,L14,P14,D25,H25,L25,P25,D36,H36,L36,P36,D47,H47,L47,P47)</f>
        <v>59</v>
      </c>
      <c r="Q60" s="20"/>
    </row>
    <row r="61" spans="1:21" ht="12.75" customHeight="1">
      <c r="A61" s="20"/>
      <c r="B61" s="108" t="s">
        <v>26</v>
      </c>
      <c r="C61" s="109"/>
      <c r="D61" s="81">
        <f>$P$14</f>
        <v>26</v>
      </c>
      <c r="E61" s="65"/>
      <c r="F61" s="596" t="s">
        <v>822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  <c r="Q61" s="20"/>
    </row>
    <row r="62" spans="1:21" ht="12.75" customHeight="1">
      <c r="A62" s="20"/>
      <c r="B62" s="108" t="s">
        <v>162</v>
      </c>
      <c r="C62" s="109"/>
      <c r="D62" s="81">
        <f>$H$25</f>
        <v>25</v>
      </c>
      <c r="E62" s="65"/>
      <c r="F62" s="596" t="s">
        <v>823</v>
      </c>
      <c r="G62" s="597"/>
      <c r="H62" s="597"/>
      <c r="I62" s="597"/>
      <c r="J62" s="597"/>
      <c r="K62" s="597"/>
      <c r="L62" s="598"/>
      <c r="M62" s="112"/>
      <c r="N62" s="95" t="s">
        <v>20</v>
      </c>
      <c r="O62" s="89"/>
      <c r="P62" s="97">
        <f>MIN(D14,H14,L14,P14,D25,H25,L25,P25,D36,H36,L36,P36,D47,H47,L47,P47)</f>
        <v>4</v>
      </c>
      <c r="Q62" s="20"/>
    </row>
    <row r="63" spans="1:21" ht="12.75" customHeight="1">
      <c r="A63" s="20"/>
      <c r="B63" s="108" t="s">
        <v>379</v>
      </c>
      <c r="C63" s="109"/>
      <c r="D63" s="81">
        <f>$H$47</f>
        <v>25</v>
      </c>
      <c r="E63" s="65"/>
      <c r="F63" s="596" t="s">
        <v>824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  <c r="Q63" s="20"/>
    </row>
    <row r="64" spans="1:21" ht="12.75" customHeight="1">
      <c r="A64" s="20"/>
      <c r="B64" s="108" t="s">
        <v>115</v>
      </c>
      <c r="C64" s="109"/>
      <c r="D64" s="81">
        <f>$D$14</f>
        <v>21</v>
      </c>
      <c r="E64" s="65"/>
      <c r="F64" s="596" t="s">
        <v>817</v>
      </c>
      <c r="G64" s="597"/>
      <c r="H64" s="597"/>
      <c r="I64" s="597"/>
      <c r="J64" s="597"/>
      <c r="K64" s="597"/>
      <c r="L64" s="598"/>
      <c r="M64" s="112"/>
      <c r="N64" s="232" t="s">
        <v>120</v>
      </c>
      <c r="O64" s="233"/>
      <c r="P64" s="114">
        <v>14</v>
      </c>
      <c r="Q64" s="20"/>
    </row>
    <row r="65" spans="1:32" ht="12.75" customHeight="1">
      <c r="A65" s="20"/>
      <c r="B65" s="108" t="s">
        <v>161</v>
      </c>
      <c r="C65" s="109"/>
      <c r="D65" s="81">
        <f>$L$47</f>
        <v>21</v>
      </c>
      <c r="E65" s="65"/>
      <c r="F65" s="596" t="s">
        <v>816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  <c r="Q65" s="20"/>
    </row>
    <row r="66" spans="1:32" ht="12.75" customHeight="1">
      <c r="A66" s="20"/>
      <c r="B66" s="108" t="s">
        <v>25</v>
      </c>
      <c r="C66" s="109"/>
      <c r="D66" s="81">
        <f>$L$25</f>
        <v>19</v>
      </c>
      <c r="E66" s="65"/>
      <c r="F66" s="596" t="s">
        <v>815</v>
      </c>
      <c r="G66" s="597"/>
      <c r="H66" s="597"/>
      <c r="I66" s="597"/>
      <c r="J66" s="597"/>
      <c r="K66" s="597"/>
      <c r="L66" s="598"/>
      <c r="M66" s="112"/>
      <c r="N66" s="104" t="s">
        <v>135</v>
      </c>
      <c r="O66" s="106"/>
      <c r="P66" s="115"/>
      <c r="Q66" s="20"/>
    </row>
    <row r="67" spans="1:32" ht="12.75" customHeight="1">
      <c r="A67" s="20"/>
      <c r="B67" s="108" t="s">
        <v>159</v>
      </c>
      <c r="C67" s="109"/>
      <c r="D67" s="81">
        <f>$D$36</f>
        <v>18</v>
      </c>
      <c r="E67" s="65"/>
      <c r="F67" s="596" t="s">
        <v>814</v>
      </c>
      <c r="G67" s="597"/>
      <c r="H67" s="597"/>
      <c r="I67" s="597"/>
      <c r="J67" s="597"/>
      <c r="K67" s="597"/>
      <c r="L67" s="598"/>
      <c r="M67" s="112"/>
      <c r="N67" s="617" t="s">
        <v>803</v>
      </c>
      <c r="O67" s="618"/>
      <c r="P67" s="619"/>
      <c r="Q67" s="20"/>
      <c r="R67" s="89"/>
      <c r="S67" s="90"/>
      <c r="T67" s="91"/>
      <c r="U67" s="99"/>
      <c r="V67" s="89"/>
      <c r="W67" s="90"/>
      <c r="X67" s="91"/>
      <c r="Y67" s="99"/>
      <c r="Z67" s="89"/>
      <c r="AA67" s="90"/>
      <c r="AB67" s="91"/>
      <c r="AC67" s="99"/>
      <c r="AD67" s="89"/>
      <c r="AE67" s="90"/>
      <c r="AF67" s="90"/>
    </row>
    <row r="68" spans="1:32" ht="12.75" customHeight="1">
      <c r="A68" s="20"/>
      <c r="B68" s="313" t="s">
        <v>160</v>
      </c>
      <c r="C68" s="109"/>
      <c r="D68" s="81">
        <f>$P$47</f>
        <v>15</v>
      </c>
      <c r="E68" s="65"/>
      <c r="F68" s="596" t="s">
        <v>813</v>
      </c>
      <c r="G68" s="597"/>
      <c r="H68" s="597"/>
      <c r="I68" s="597"/>
      <c r="J68" s="597"/>
      <c r="K68" s="597"/>
      <c r="L68" s="598"/>
      <c r="M68" s="112"/>
      <c r="N68" s="613" t="s">
        <v>804</v>
      </c>
      <c r="O68" s="614"/>
      <c r="P68" s="615"/>
      <c r="Q68" s="20"/>
      <c r="R68" s="89"/>
      <c r="S68" s="90"/>
      <c r="T68" s="91"/>
      <c r="U68" s="92"/>
      <c r="V68" s="89"/>
      <c r="W68" s="90"/>
      <c r="X68" s="91"/>
      <c r="Y68" s="93"/>
      <c r="Z68" s="89"/>
      <c r="AA68" s="90"/>
      <c r="AB68" s="91"/>
      <c r="AC68" s="99"/>
      <c r="AD68" s="89"/>
      <c r="AE68" s="90"/>
      <c r="AF68" s="90"/>
    </row>
    <row r="69" spans="1:32" ht="12.75" customHeight="1">
      <c r="A69" s="20"/>
      <c r="B69" s="108" t="s">
        <v>21</v>
      </c>
      <c r="C69" s="109"/>
      <c r="D69" s="81">
        <f>$D$25</f>
        <v>11</v>
      </c>
      <c r="E69" s="65"/>
      <c r="F69" s="596" t="s">
        <v>812</v>
      </c>
      <c r="G69" s="597"/>
      <c r="H69" s="597"/>
      <c r="I69" s="597"/>
      <c r="J69" s="597"/>
      <c r="K69" s="597"/>
      <c r="L69" s="598"/>
      <c r="M69" s="112"/>
      <c r="N69" s="613" t="s">
        <v>801</v>
      </c>
      <c r="O69" s="614"/>
      <c r="P69" s="615"/>
      <c r="Q69" s="20"/>
      <c r="R69" s="125"/>
      <c r="S69" s="125"/>
      <c r="T69" s="91"/>
      <c r="U69" s="96"/>
      <c r="V69" s="16"/>
      <c r="W69" s="16"/>
      <c r="X69" s="91"/>
      <c r="Y69" s="96"/>
      <c r="Z69" s="16"/>
      <c r="AA69" s="16"/>
      <c r="AB69" s="91"/>
      <c r="AC69" s="91"/>
      <c r="AD69" s="16"/>
      <c r="AE69" s="16"/>
      <c r="AF69" s="249"/>
    </row>
    <row r="70" spans="1:32" ht="12.75" customHeight="1">
      <c r="A70" s="20"/>
      <c r="B70" s="108" t="s">
        <v>84</v>
      </c>
      <c r="C70" s="109"/>
      <c r="D70" s="81">
        <f>$P$36</f>
        <v>9</v>
      </c>
      <c r="E70" s="65"/>
      <c r="F70" s="596" t="s">
        <v>811</v>
      </c>
      <c r="G70" s="597"/>
      <c r="H70" s="597"/>
      <c r="I70" s="597"/>
      <c r="J70" s="597"/>
      <c r="K70" s="597"/>
      <c r="L70" s="598"/>
      <c r="M70" s="112"/>
      <c r="N70" s="613" t="s">
        <v>800</v>
      </c>
      <c r="O70" s="614"/>
      <c r="P70" s="615"/>
      <c r="Q70" s="20"/>
      <c r="R70" s="89"/>
      <c r="S70" s="90"/>
      <c r="T70" s="91"/>
      <c r="U70" s="242"/>
      <c r="V70" s="89"/>
      <c r="W70" s="90"/>
      <c r="X70" s="91"/>
      <c r="Y70" s="149"/>
      <c r="Z70" s="89"/>
      <c r="AA70" s="90"/>
      <c r="AB70" s="91"/>
      <c r="AC70" s="99"/>
      <c r="AD70" s="89"/>
      <c r="AE70" s="90"/>
      <c r="AF70" s="90"/>
    </row>
    <row r="71" spans="1:32" ht="12.75" customHeight="1">
      <c r="A71" s="20"/>
      <c r="B71" s="108" t="s">
        <v>58</v>
      </c>
      <c r="C71" s="109"/>
      <c r="D71" s="81">
        <f>$D$47</f>
        <v>6</v>
      </c>
      <c r="E71" s="65"/>
      <c r="F71" s="596" t="s">
        <v>810</v>
      </c>
      <c r="G71" s="597"/>
      <c r="H71" s="597"/>
      <c r="I71" s="597"/>
      <c r="J71" s="597"/>
      <c r="K71" s="597"/>
      <c r="L71" s="598"/>
      <c r="M71" s="112"/>
      <c r="N71" s="613" t="s">
        <v>805</v>
      </c>
      <c r="O71" s="614"/>
      <c r="P71" s="615"/>
      <c r="Q71" s="20"/>
      <c r="R71" s="89"/>
      <c r="S71" s="90"/>
      <c r="T71" s="240"/>
      <c r="U71" s="99"/>
      <c r="V71" s="89"/>
      <c r="W71" s="90"/>
      <c r="X71" s="91"/>
      <c r="Y71" s="98"/>
      <c r="Z71" s="89"/>
      <c r="AA71" s="90"/>
      <c r="AB71" s="91"/>
      <c r="AC71" s="242"/>
      <c r="AD71" s="89"/>
      <c r="AE71" s="90"/>
      <c r="AF71" s="90"/>
    </row>
    <row r="72" spans="1:32" ht="12.75" customHeight="1">
      <c r="A72" s="20"/>
      <c r="B72" s="108" t="s">
        <v>20</v>
      </c>
      <c r="C72" s="109"/>
      <c r="D72" s="81">
        <f>$L$14</f>
        <v>4</v>
      </c>
      <c r="E72" s="65"/>
      <c r="F72" s="596" t="s">
        <v>809</v>
      </c>
      <c r="G72" s="597"/>
      <c r="H72" s="597"/>
      <c r="I72" s="597"/>
      <c r="J72" s="597"/>
      <c r="K72" s="597"/>
      <c r="L72" s="598"/>
      <c r="M72" s="112"/>
      <c r="N72" s="613" t="s">
        <v>806</v>
      </c>
      <c r="O72" s="614"/>
      <c r="P72" s="615"/>
      <c r="Q72" s="20"/>
    </row>
    <row r="73" spans="1:32" ht="12.75" customHeight="1">
      <c r="A73" s="20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13" t="s">
        <v>802</v>
      </c>
      <c r="O73" s="614"/>
      <c r="P73" s="615"/>
      <c r="Q73" s="20"/>
    </row>
    <row r="74" spans="1:32" ht="12.75" customHeight="1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4</v>
      </c>
      <c r="J74" s="237">
        <f>'wk8'!J74+I74</f>
        <v>31</v>
      </c>
      <c r="K74" s="640" t="s">
        <v>826</v>
      </c>
      <c r="L74" s="640"/>
      <c r="M74" s="65"/>
      <c r="N74" s="624" t="s">
        <v>807</v>
      </c>
      <c r="O74" s="625"/>
      <c r="P74" s="626"/>
      <c r="Q74" s="20"/>
    </row>
    <row r="75" spans="1:32" ht="12.75" customHeight="1">
      <c r="A75" s="20"/>
      <c r="B75" s="110" t="s">
        <v>501</v>
      </c>
      <c r="C75" s="111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4</v>
      </c>
      <c r="J75" s="120">
        <f>'wk8'!J75+I75</f>
        <v>41</v>
      </c>
      <c r="K75" s="640" t="s">
        <v>825</v>
      </c>
      <c r="L75" s="640"/>
      <c r="M75" s="65"/>
      <c r="N75" s="621" t="str">
        <f>'wk10'!$B$3</f>
        <v>OFF: CHI, CIN, HOU &amp; NYG</v>
      </c>
      <c r="O75" s="622"/>
      <c r="P75" s="623"/>
      <c r="Q75" s="20"/>
    </row>
    <row r="76" spans="1:32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xmlns:xlrd2="http://schemas.microsoft.com/office/spreadsheetml/2017/richdata2" ref="B57:D72">
    <sortCondition descending="1" ref="D72"/>
  </sortState>
  <mergeCells count="58">
    <mergeCell ref="R55:T55"/>
    <mergeCell ref="R56:T56"/>
    <mergeCell ref="R57:T57"/>
    <mergeCell ref="R50:T50"/>
    <mergeCell ref="R51:T51"/>
    <mergeCell ref="R52:T52"/>
    <mergeCell ref="R53:T53"/>
    <mergeCell ref="R54:T54"/>
    <mergeCell ref="N67:P67"/>
    <mergeCell ref="B27:C27"/>
    <mergeCell ref="F5:G5"/>
    <mergeCell ref="S49:U49"/>
    <mergeCell ref="B74:D74"/>
    <mergeCell ref="F72:L72"/>
    <mergeCell ref="G74:H74"/>
    <mergeCell ref="K74:L74"/>
    <mergeCell ref="F63:L63"/>
    <mergeCell ref="F68:L68"/>
    <mergeCell ref="F69:L69"/>
    <mergeCell ref="F70:L70"/>
    <mergeCell ref="N69:P69"/>
    <mergeCell ref="N70:P70"/>
    <mergeCell ref="F59:L59"/>
    <mergeCell ref="F60:L60"/>
    <mergeCell ref="N68:P68"/>
    <mergeCell ref="B1:C1"/>
    <mergeCell ref="B49:N49"/>
    <mergeCell ref="B56:C56"/>
    <mergeCell ref="B16:C16"/>
    <mergeCell ref="F1:L2"/>
    <mergeCell ref="J5:K5"/>
    <mergeCell ref="N16:O16"/>
    <mergeCell ref="N27:O27"/>
    <mergeCell ref="F27:G27"/>
    <mergeCell ref="N38:O38"/>
    <mergeCell ref="F16:G16"/>
    <mergeCell ref="J16:K16"/>
    <mergeCell ref="J38:K38"/>
    <mergeCell ref="B5:C5"/>
    <mergeCell ref="B38:C38"/>
    <mergeCell ref="F38:G38"/>
    <mergeCell ref="G75:H75"/>
    <mergeCell ref="K75:L75"/>
    <mergeCell ref="F71:L71"/>
    <mergeCell ref="J27:K27"/>
    <mergeCell ref="F67:L67"/>
    <mergeCell ref="F58:L58"/>
    <mergeCell ref="F65:L65"/>
    <mergeCell ref="F64:L64"/>
    <mergeCell ref="F66:L66"/>
    <mergeCell ref="F62:L62"/>
    <mergeCell ref="F57:L57"/>
    <mergeCell ref="F61:L61"/>
    <mergeCell ref="N75:P75"/>
    <mergeCell ref="N71:P71"/>
    <mergeCell ref="N72:P72"/>
    <mergeCell ref="N73:P73"/>
    <mergeCell ref="N74:P74"/>
  </mergeCells>
  <phoneticPr fontId="0" type="noConversion"/>
  <pageMargins left="0" right="0" top="0.9" bottom="0" header="0.13" footer="0.5"/>
  <pageSetup scale="69" orientation="portrait" r:id="rId1"/>
  <headerFooter alignWithMargins="0"/>
  <webPublishItems count="1">
    <webPublishItem id="28696" divId="04BDFLOfficialScoring_28696" sourceType="sheet" destinationFile="C:\Documents and Settings\default\My Documents\BDFL 2004\WARTSW4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76"/>
  <sheetViews>
    <sheetView view="pageBreakPreview" topLeftCell="A54" zoomScale="190" zoomScaleNormal="100" zoomScaleSheetLayoutView="190" workbookViewId="0">
      <selection activeCell="N67" sqref="N67:P74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6" width="3.7109375" customWidth="1"/>
    <col min="17" max="17" width="2.42578125" customWidth="1"/>
    <col min="18" max="18" width="14.5703125" customWidth="1"/>
  </cols>
  <sheetData>
    <row r="1" spans="1:19" ht="12.75" customHeight="1">
      <c r="A1" s="20"/>
      <c r="B1" s="588">
        <f>'Team Totals'!$A$1</f>
        <v>2021</v>
      </c>
      <c r="C1" s="588"/>
      <c r="D1" s="64"/>
      <c r="E1" s="65"/>
      <c r="F1" s="174"/>
      <c r="G1" s="174"/>
      <c r="H1" s="174"/>
      <c r="I1" s="174"/>
      <c r="J1" s="174"/>
      <c r="K1" s="174"/>
      <c r="L1" s="174"/>
      <c r="M1" s="65"/>
      <c r="N1" s="65"/>
      <c r="O1" s="65"/>
      <c r="P1" s="65"/>
      <c r="Q1" s="20"/>
    </row>
    <row r="2" spans="1:19" ht="12.75" customHeight="1">
      <c r="A2" s="20"/>
      <c r="B2" s="64" t="s">
        <v>75</v>
      </c>
      <c r="C2" s="64"/>
      <c r="D2" s="65"/>
      <c r="E2" s="65"/>
      <c r="F2" s="591" t="s">
        <v>369</v>
      </c>
      <c r="G2" s="591"/>
      <c r="H2" s="591"/>
      <c r="I2" s="591"/>
      <c r="J2" s="591"/>
      <c r="K2" s="591"/>
      <c r="L2" s="591"/>
      <c r="M2" s="65"/>
      <c r="N2" s="65"/>
      <c r="O2" s="65"/>
      <c r="P2" s="65"/>
      <c r="Q2" s="20"/>
    </row>
    <row r="3" spans="1:19" ht="12.75" customHeight="1">
      <c r="A3" s="20"/>
      <c r="B3" s="172" t="s">
        <v>373</v>
      </c>
      <c r="C3" s="172"/>
      <c r="D3" s="172"/>
      <c r="E3" s="172"/>
      <c r="F3" s="591"/>
      <c r="G3" s="591"/>
      <c r="H3" s="591"/>
      <c r="I3" s="591"/>
      <c r="J3" s="591"/>
      <c r="K3" s="591"/>
      <c r="L3" s="591"/>
      <c r="M3" s="65"/>
      <c r="N3" s="65"/>
      <c r="O3" s="65"/>
      <c r="P3" s="65"/>
      <c r="Q3" s="20"/>
    </row>
    <row r="4" spans="1:19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0"/>
    </row>
    <row r="5" spans="1:19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20"/>
    </row>
    <row r="6" spans="1:19" ht="12.75" customHeight="1">
      <c r="A6" s="20"/>
      <c r="B6" s="69" t="s">
        <v>110</v>
      </c>
      <c r="C6" s="70" t="s">
        <v>231</v>
      </c>
      <c r="D6" s="71">
        <v>9</v>
      </c>
      <c r="E6" s="65"/>
      <c r="F6" s="69" t="s">
        <v>110</v>
      </c>
      <c r="G6" s="70" t="s">
        <v>209</v>
      </c>
      <c r="H6" s="71">
        <v>12</v>
      </c>
      <c r="I6" s="65"/>
      <c r="J6" s="69" t="s">
        <v>110</v>
      </c>
      <c r="K6" s="70" t="s">
        <v>273</v>
      </c>
      <c r="L6" s="71">
        <v>6</v>
      </c>
      <c r="M6" s="65"/>
      <c r="N6" s="69" t="s">
        <v>110</v>
      </c>
      <c r="O6" s="70" t="s">
        <v>404</v>
      </c>
      <c r="P6" s="71">
        <v>0</v>
      </c>
      <c r="Q6" s="20"/>
      <c r="S6" s="5"/>
    </row>
    <row r="7" spans="1:19" ht="12.75" customHeight="1">
      <c r="A7" s="20"/>
      <c r="B7" s="69" t="s">
        <v>111</v>
      </c>
      <c r="C7" s="70" t="s">
        <v>244</v>
      </c>
      <c r="D7" s="71">
        <v>6</v>
      </c>
      <c r="E7" s="65"/>
      <c r="F7" s="69" t="s">
        <v>111</v>
      </c>
      <c r="G7" s="70" t="s">
        <v>232</v>
      </c>
      <c r="H7" s="71">
        <v>0</v>
      </c>
      <c r="I7" s="65"/>
      <c r="J7" s="69" t="s">
        <v>111</v>
      </c>
      <c r="K7" s="70" t="s">
        <v>402</v>
      </c>
      <c r="L7" s="71">
        <v>0</v>
      </c>
      <c r="M7" s="65"/>
      <c r="N7" s="69" t="s">
        <v>111</v>
      </c>
      <c r="O7" s="70" t="s">
        <v>547</v>
      </c>
      <c r="P7" s="71">
        <v>0</v>
      </c>
      <c r="Q7" s="20"/>
      <c r="S7" s="5"/>
    </row>
    <row r="8" spans="1:19" ht="12.75" customHeight="1">
      <c r="A8" s="20"/>
      <c r="B8" s="69" t="s">
        <v>111</v>
      </c>
      <c r="C8" s="70" t="s">
        <v>476</v>
      </c>
      <c r="D8" s="71">
        <v>0</v>
      </c>
      <c r="E8" s="65"/>
      <c r="F8" s="69" t="s">
        <v>111</v>
      </c>
      <c r="G8" s="70" t="s">
        <v>718</v>
      </c>
      <c r="H8" s="71">
        <v>0</v>
      </c>
      <c r="I8" s="65"/>
      <c r="J8" s="69" t="s">
        <v>111</v>
      </c>
      <c r="K8" s="70" t="s">
        <v>503</v>
      </c>
      <c r="L8" s="71">
        <v>0</v>
      </c>
      <c r="M8" s="65"/>
      <c r="N8" s="69" t="s">
        <v>111</v>
      </c>
      <c r="O8" s="70" t="s">
        <v>300</v>
      </c>
      <c r="P8" s="71">
        <v>6</v>
      </c>
      <c r="Q8" s="20"/>
      <c r="S8" s="5"/>
    </row>
    <row r="9" spans="1:19" ht="12.75" customHeight="1">
      <c r="A9" s="20"/>
      <c r="B9" s="69" t="s">
        <v>112</v>
      </c>
      <c r="C9" s="70" t="s">
        <v>199</v>
      </c>
      <c r="D9" s="71">
        <v>6</v>
      </c>
      <c r="E9" s="65"/>
      <c r="F9" s="69" t="s">
        <v>112</v>
      </c>
      <c r="G9" s="70" t="s">
        <v>200</v>
      </c>
      <c r="H9" s="71">
        <v>0</v>
      </c>
      <c r="I9" s="65"/>
      <c r="J9" s="69" t="s">
        <v>112</v>
      </c>
      <c r="K9" s="70" t="s">
        <v>291</v>
      </c>
      <c r="L9" s="71">
        <v>0</v>
      </c>
      <c r="M9" s="65"/>
      <c r="N9" s="69" t="s">
        <v>112</v>
      </c>
      <c r="O9" s="70" t="s">
        <v>226</v>
      </c>
      <c r="P9" s="71">
        <v>0</v>
      </c>
      <c r="Q9" s="20"/>
      <c r="S9" s="5"/>
    </row>
    <row r="10" spans="1:19" ht="12.75" customHeight="1">
      <c r="A10" s="20"/>
      <c r="B10" s="69" t="s">
        <v>112</v>
      </c>
      <c r="C10" s="70" t="s">
        <v>387</v>
      </c>
      <c r="D10" s="71">
        <v>3</v>
      </c>
      <c r="E10" s="65"/>
      <c r="F10" s="69" t="s">
        <v>112</v>
      </c>
      <c r="G10" s="70" t="s">
        <v>685</v>
      </c>
      <c r="H10" s="71">
        <v>6</v>
      </c>
      <c r="I10" s="65"/>
      <c r="J10" s="69" t="s">
        <v>112</v>
      </c>
      <c r="K10" s="70" t="s">
        <v>580</v>
      </c>
      <c r="L10" s="71">
        <v>0</v>
      </c>
      <c r="M10" s="65"/>
      <c r="N10" s="69" t="s">
        <v>112</v>
      </c>
      <c r="O10" s="70" t="s">
        <v>407</v>
      </c>
      <c r="P10" s="71">
        <v>0</v>
      </c>
      <c r="Q10" s="20"/>
      <c r="S10" s="5"/>
    </row>
    <row r="11" spans="1:19" ht="12.75" customHeight="1">
      <c r="A11" s="20"/>
      <c r="B11" s="69" t="s">
        <v>112</v>
      </c>
      <c r="C11" s="70" t="s">
        <v>248</v>
      </c>
      <c r="D11" s="71">
        <v>0</v>
      </c>
      <c r="E11" s="65"/>
      <c r="F11" s="69" t="s">
        <v>112</v>
      </c>
      <c r="G11" s="70" t="s">
        <v>439</v>
      </c>
      <c r="H11" s="71">
        <v>0</v>
      </c>
      <c r="I11" s="65"/>
      <c r="J11" s="69" t="s">
        <v>112</v>
      </c>
      <c r="K11" s="70" t="s">
        <v>799</v>
      </c>
      <c r="L11" s="71">
        <v>0</v>
      </c>
      <c r="M11" s="65"/>
      <c r="N11" s="69" t="s">
        <v>112</v>
      </c>
      <c r="O11" s="70" t="s">
        <v>241</v>
      </c>
      <c r="P11" s="71">
        <v>0</v>
      </c>
      <c r="Q11" s="20"/>
      <c r="S11" s="5"/>
    </row>
    <row r="12" spans="1:19" ht="12.75" customHeight="1">
      <c r="A12" s="20"/>
      <c r="B12" s="69" t="s">
        <v>113</v>
      </c>
      <c r="C12" s="49" t="s">
        <v>242</v>
      </c>
      <c r="D12" s="71">
        <v>0</v>
      </c>
      <c r="E12" s="65"/>
      <c r="F12" s="69" t="s">
        <v>113</v>
      </c>
      <c r="G12" s="70" t="s">
        <v>268</v>
      </c>
      <c r="H12" s="71">
        <v>13</v>
      </c>
      <c r="I12" s="65"/>
      <c r="J12" s="69" t="s">
        <v>113</v>
      </c>
      <c r="K12" s="70" t="s">
        <v>237</v>
      </c>
      <c r="L12" s="71">
        <v>5</v>
      </c>
      <c r="M12" s="65"/>
      <c r="N12" s="69" t="s">
        <v>113</v>
      </c>
      <c r="O12" s="70" t="s">
        <v>770</v>
      </c>
      <c r="P12" s="71">
        <v>8</v>
      </c>
      <c r="Q12" s="20"/>
      <c r="S12" s="5"/>
    </row>
    <row r="13" spans="1:19" ht="12.75" customHeight="1">
      <c r="A13" s="20"/>
      <c r="B13" s="69" t="s">
        <v>114</v>
      </c>
      <c r="C13" s="70" t="s">
        <v>528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464</v>
      </c>
      <c r="L13" s="71">
        <v>0</v>
      </c>
      <c r="M13" s="65"/>
      <c r="N13" s="69" t="s">
        <v>114</v>
      </c>
      <c r="O13" s="70" t="s">
        <v>487</v>
      </c>
      <c r="P13" s="71">
        <v>0</v>
      </c>
      <c r="Q13" s="20"/>
      <c r="S13" s="5"/>
    </row>
    <row r="14" spans="1:19" ht="12.75" customHeight="1">
      <c r="A14" s="20"/>
      <c r="B14" s="69"/>
      <c r="C14" s="72" t="s">
        <v>28</v>
      </c>
      <c r="D14" s="73">
        <f>SUM(D6:D13)</f>
        <v>24</v>
      </c>
      <c r="E14" s="65"/>
      <c r="F14" s="69"/>
      <c r="G14" s="74" t="s">
        <v>28</v>
      </c>
      <c r="H14" s="73">
        <f>SUM(H6:H13)</f>
        <v>31</v>
      </c>
      <c r="I14" s="65"/>
      <c r="J14" s="69"/>
      <c r="K14" s="72" t="s">
        <v>28</v>
      </c>
      <c r="L14" s="73">
        <f>SUM(L6:L13)</f>
        <v>11</v>
      </c>
      <c r="M14" s="65"/>
      <c r="N14" s="69"/>
      <c r="O14" s="72" t="s">
        <v>28</v>
      </c>
      <c r="P14" s="73">
        <f>SUM(P6:P13)</f>
        <v>14</v>
      </c>
      <c r="Q14" s="20"/>
    </row>
    <row r="15" spans="1:19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20"/>
      <c r="S15" s="10"/>
    </row>
    <row r="16" spans="1:19" ht="12.75" customHeight="1">
      <c r="A16" s="20"/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238" t="s">
        <v>847</v>
      </c>
      <c r="M16" s="65"/>
      <c r="N16" s="589" t="str">
        <f>'Team Totals'!$A$5</f>
        <v>Grenadiers</v>
      </c>
      <c r="O16" s="590"/>
      <c r="P16" s="68" t="s">
        <v>460</v>
      </c>
      <c r="Q16" s="20"/>
    </row>
    <row r="17" spans="1:20" ht="12.75" customHeight="1">
      <c r="A17" s="20"/>
      <c r="B17" s="69" t="s">
        <v>110</v>
      </c>
      <c r="C17" s="70" t="s">
        <v>442</v>
      </c>
      <c r="D17" s="71">
        <v>1</v>
      </c>
      <c r="E17" s="65"/>
      <c r="F17" s="69" t="s">
        <v>110</v>
      </c>
      <c r="G17" s="70" t="s">
        <v>197</v>
      </c>
      <c r="H17" s="71">
        <v>15</v>
      </c>
      <c r="I17" s="65"/>
      <c r="J17" s="69" t="s">
        <v>110</v>
      </c>
      <c r="K17" s="70" t="s">
        <v>251</v>
      </c>
      <c r="L17" s="71">
        <v>0</v>
      </c>
      <c r="M17" s="65"/>
      <c r="N17" s="69" t="s">
        <v>110</v>
      </c>
      <c r="O17" s="70" t="s">
        <v>270</v>
      </c>
      <c r="P17" s="71">
        <v>6</v>
      </c>
      <c r="Q17" s="20"/>
    </row>
    <row r="18" spans="1:20" ht="12.75" customHeight="1">
      <c r="A18" s="20"/>
      <c r="B18" s="69" t="s">
        <v>111</v>
      </c>
      <c r="C18" s="70" t="s">
        <v>210</v>
      </c>
      <c r="D18" s="71">
        <v>14</v>
      </c>
      <c r="E18" s="65"/>
      <c r="F18" s="69" t="s">
        <v>111</v>
      </c>
      <c r="G18" s="70" t="s">
        <v>430</v>
      </c>
      <c r="H18" s="71">
        <v>0</v>
      </c>
      <c r="I18" s="65"/>
      <c r="J18" s="69" t="s">
        <v>111</v>
      </c>
      <c r="K18" s="70" t="s">
        <v>391</v>
      </c>
      <c r="L18" s="71">
        <v>0</v>
      </c>
      <c r="M18" s="65"/>
      <c r="N18" s="69" t="s">
        <v>111</v>
      </c>
      <c r="O18" s="70" t="s">
        <v>255</v>
      </c>
      <c r="P18" s="71">
        <v>6</v>
      </c>
      <c r="Q18" s="20"/>
    </row>
    <row r="19" spans="1:20" ht="12.75" customHeight="1">
      <c r="A19" s="20"/>
      <c r="B19" s="69" t="s">
        <v>111</v>
      </c>
      <c r="C19" s="70" t="s">
        <v>271</v>
      </c>
      <c r="D19" s="71">
        <v>0</v>
      </c>
      <c r="E19" s="65"/>
      <c r="F19" s="69" t="s">
        <v>111</v>
      </c>
      <c r="G19" s="70" t="s">
        <v>432</v>
      </c>
      <c r="H19" s="71">
        <v>0</v>
      </c>
      <c r="I19" s="65"/>
      <c r="J19" s="69" t="s">
        <v>111</v>
      </c>
      <c r="K19" s="70" t="s">
        <v>222</v>
      </c>
      <c r="L19" s="71">
        <v>3</v>
      </c>
      <c r="M19" s="65"/>
      <c r="N19" s="69" t="s">
        <v>111</v>
      </c>
      <c r="O19" s="70" t="s">
        <v>771</v>
      </c>
      <c r="P19" s="71">
        <v>0</v>
      </c>
      <c r="Q19" s="20"/>
    </row>
    <row r="20" spans="1:20" ht="12.75" customHeight="1">
      <c r="A20" s="20"/>
      <c r="B20" s="69" t="s">
        <v>112</v>
      </c>
      <c r="C20" s="70" t="s">
        <v>279</v>
      </c>
      <c r="D20" s="71">
        <v>0</v>
      </c>
      <c r="E20" s="65"/>
      <c r="F20" s="69" t="s">
        <v>112</v>
      </c>
      <c r="G20" s="70" t="s">
        <v>228</v>
      </c>
      <c r="H20" s="71">
        <v>0</v>
      </c>
      <c r="I20" s="65"/>
      <c r="J20" s="69" t="s">
        <v>112</v>
      </c>
      <c r="K20" s="70" t="s">
        <v>298</v>
      </c>
      <c r="L20" s="71">
        <v>0</v>
      </c>
      <c r="M20" s="65"/>
      <c r="N20" s="69" t="s">
        <v>112</v>
      </c>
      <c r="O20" s="70" t="s">
        <v>266</v>
      </c>
      <c r="P20" s="71">
        <v>0</v>
      </c>
      <c r="Q20" s="20"/>
    </row>
    <row r="21" spans="1:20" ht="12.75" customHeight="1">
      <c r="A21" s="20"/>
      <c r="B21" s="69" t="s">
        <v>112</v>
      </c>
      <c r="C21" s="70" t="s">
        <v>349</v>
      </c>
      <c r="D21" s="71">
        <v>0</v>
      </c>
      <c r="E21" s="65"/>
      <c r="F21" s="69" t="s">
        <v>112</v>
      </c>
      <c r="G21" s="70" t="s">
        <v>345</v>
      </c>
      <c r="H21" s="71">
        <v>0</v>
      </c>
      <c r="I21" s="65"/>
      <c r="J21" s="69" t="s">
        <v>112</v>
      </c>
      <c r="K21" s="70" t="s">
        <v>275</v>
      </c>
      <c r="L21" s="71">
        <v>0</v>
      </c>
      <c r="M21" s="65"/>
      <c r="N21" s="69" t="s">
        <v>112</v>
      </c>
      <c r="O21" s="70" t="s">
        <v>205</v>
      </c>
      <c r="P21" s="71">
        <v>0</v>
      </c>
      <c r="Q21" s="20"/>
    </row>
    <row r="22" spans="1:20" ht="12.75" customHeight="1">
      <c r="A22" s="20"/>
      <c r="B22" s="69" t="s">
        <v>112</v>
      </c>
      <c r="C22" s="70" t="s">
        <v>195</v>
      </c>
      <c r="D22" s="71">
        <v>0</v>
      </c>
      <c r="E22" s="65"/>
      <c r="F22" s="69" t="s">
        <v>112</v>
      </c>
      <c r="G22" s="70" t="s">
        <v>435</v>
      </c>
      <c r="H22" s="71">
        <v>6</v>
      </c>
      <c r="I22" s="65"/>
      <c r="J22" s="69" t="s">
        <v>112</v>
      </c>
      <c r="K22" s="70" t="s">
        <v>394</v>
      </c>
      <c r="L22" s="71">
        <v>0</v>
      </c>
      <c r="M22" s="65"/>
      <c r="N22" s="69" t="s">
        <v>112</v>
      </c>
      <c r="O22" s="495" t="s">
        <v>463</v>
      </c>
      <c r="P22" s="71">
        <v>0</v>
      </c>
      <c r="Q22" s="20"/>
    </row>
    <row r="23" spans="1:20" ht="12.75" customHeight="1">
      <c r="A23" s="20"/>
      <c r="B23" s="69" t="s">
        <v>113</v>
      </c>
      <c r="C23" s="70" t="s">
        <v>293</v>
      </c>
      <c r="D23" s="71">
        <v>9</v>
      </c>
      <c r="E23" s="65"/>
      <c r="F23" s="69" t="s">
        <v>113</v>
      </c>
      <c r="G23" s="70" t="s">
        <v>436</v>
      </c>
      <c r="H23" s="71">
        <v>4</v>
      </c>
      <c r="I23" s="65"/>
      <c r="J23" s="69" t="s">
        <v>113</v>
      </c>
      <c r="K23" s="70" t="s">
        <v>544</v>
      </c>
      <c r="L23" s="71">
        <v>11</v>
      </c>
      <c r="M23" s="65"/>
      <c r="N23" s="69" t="s">
        <v>113</v>
      </c>
      <c r="O23" s="70" t="s">
        <v>748</v>
      </c>
      <c r="P23" s="71">
        <v>6</v>
      </c>
      <c r="Q23" s="20"/>
    </row>
    <row r="24" spans="1:20" ht="12.75" customHeight="1">
      <c r="A24" s="20"/>
      <c r="B24" s="69" t="s">
        <v>114</v>
      </c>
      <c r="C24" s="70" t="s">
        <v>484</v>
      </c>
      <c r="D24" s="71">
        <v>0</v>
      </c>
      <c r="E24" s="65"/>
      <c r="F24" s="69" t="s">
        <v>114</v>
      </c>
      <c r="G24" s="70" t="s">
        <v>536</v>
      </c>
      <c r="H24" s="71">
        <v>0</v>
      </c>
      <c r="I24" s="65"/>
      <c r="J24" s="69" t="s">
        <v>114</v>
      </c>
      <c r="K24" s="70" t="s">
        <v>613</v>
      </c>
      <c r="L24" s="71">
        <v>0</v>
      </c>
      <c r="M24" s="65"/>
      <c r="N24" s="69" t="s">
        <v>114</v>
      </c>
      <c r="O24" s="70" t="s">
        <v>459</v>
      </c>
      <c r="P24" s="71">
        <v>0</v>
      </c>
      <c r="Q24" s="20"/>
    </row>
    <row r="25" spans="1:20" ht="12.75" customHeight="1">
      <c r="A25" s="20"/>
      <c r="B25" s="69"/>
      <c r="C25" s="72" t="s">
        <v>28</v>
      </c>
      <c r="D25" s="73">
        <f>SUM(D17:D24)</f>
        <v>24</v>
      </c>
      <c r="E25" s="65"/>
      <c r="F25" s="69"/>
      <c r="G25" s="74" t="s">
        <v>28</v>
      </c>
      <c r="H25" s="73">
        <f>SUM(H17:H24)</f>
        <v>25</v>
      </c>
      <c r="I25" s="65"/>
      <c r="J25" s="69"/>
      <c r="K25" s="72" t="s">
        <v>28</v>
      </c>
      <c r="L25" s="73">
        <f>SUM(L17:L24)</f>
        <v>14</v>
      </c>
      <c r="M25" s="65"/>
      <c r="N25" s="69"/>
      <c r="O25" s="72" t="s">
        <v>28</v>
      </c>
      <c r="P25" s="73">
        <f>SUM(P17:P24)</f>
        <v>18</v>
      </c>
      <c r="Q25" s="20"/>
      <c r="S25" s="5"/>
    </row>
    <row r="26" spans="1:20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20"/>
      <c r="S26" s="5"/>
      <c r="T26" s="13"/>
    </row>
    <row r="27" spans="1:20" ht="12.75" customHeight="1">
      <c r="A27" s="20"/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  <c r="Q27" s="20"/>
      <c r="S27" s="5"/>
      <c r="T27" s="13"/>
    </row>
    <row r="28" spans="1:20" ht="12.75" customHeight="1">
      <c r="A28" s="20"/>
      <c r="B28" s="69" t="s">
        <v>110</v>
      </c>
      <c r="C28" s="70" t="s">
        <v>230</v>
      </c>
      <c r="D28" s="71">
        <v>0</v>
      </c>
      <c r="E28" s="65"/>
      <c r="F28" s="69" t="s">
        <v>110</v>
      </c>
      <c r="G28" s="70" t="s">
        <v>263</v>
      </c>
      <c r="H28" s="71">
        <v>3</v>
      </c>
      <c r="I28" s="65"/>
      <c r="J28" s="69" t="s">
        <v>110</v>
      </c>
      <c r="K28" s="70" t="s">
        <v>238</v>
      </c>
      <c r="L28" s="71">
        <v>3</v>
      </c>
      <c r="M28" s="65"/>
      <c r="N28" s="69" t="s">
        <v>110</v>
      </c>
      <c r="O28" s="70" t="s">
        <v>396</v>
      </c>
      <c r="P28" s="71">
        <v>3</v>
      </c>
      <c r="Q28" s="20"/>
      <c r="S28" s="5"/>
      <c r="T28" s="13"/>
    </row>
    <row r="29" spans="1:20" ht="12.75" customHeight="1">
      <c r="A29" s="20"/>
      <c r="B29" s="69" t="s">
        <v>111</v>
      </c>
      <c r="C29" s="70" t="s">
        <v>284</v>
      </c>
      <c r="D29" s="71">
        <v>0</v>
      </c>
      <c r="E29" s="65"/>
      <c r="F29" s="69" t="s">
        <v>111</v>
      </c>
      <c r="G29" s="70" t="s">
        <v>445</v>
      </c>
      <c r="H29" s="71">
        <v>0</v>
      </c>
      <c r="I29" s="65"/>
      <c r="J29" s="69" t="s">
        <v>111</v>
      </c>
      <c r="K29" s="70" t="s">
        <v>259</v>
      </c>
      <c r="L29" s="71">
        <v>0</v>
      </c>
      <c r="M29" s="65"/>
      <c r="N29" s="69" t="s">
        <v>111</v>
      </c>
      <c r="O29" s="70" t="s">
        <v>245</v>
      </c>
      <c r="P29" s="71">
        <v>0</v>
      </c>
      <c r="Q29" s="20"/>
      <c r="S29" s="5"/>
      <c r="T29" s="13"/>
    </row>
    <row r="30" spans="1:20" ht="12.75" customHeight="1">
      <c r="A30" s="20"/>
      <c r="B30" s="69" t="s">
        <v>111</v>
      </c>
      <c r="C30" s="70" t="s">
        <v>203</v>
      </c>
      <c r="D30" s="71">
        <v>0</v>
      </c>
      <c r="E30" s="65"/>
      <c r="F30" s="69" t="s">
        <v>111</v>
      </c>
      <c r="G30" s="70" t="s">
        <v>446</v>
      </c>
      <c r="H30" s="71">
        <v>6</v>
      </c>
      <c r="I30" s="65"/>
      <c r="J30" s="69" t="s">
        <v>111</v>
      </c>
      <c r="K30" s="70" t="s">
        <v>575</v>
      </c>
      <c r="L30" s="71">
        <v>0</v>
      </c>
      <c r="M30" s="65"/>
      <c r="N30" s="69" t="s">
        <v>111</v>
      </c>
      <c r="O30" s="70" t="s">
        <v>290</v>
      </c>
      <c r="P30" s="71">
        <v>0</v>
      </c>
      <c r="Q30" s="20"/>
      <c r="S30" s="5"/>
      <c r="T30" s="13"/>
    </row>
    <row r="31" spans="1:20" ht="12.75" customHeight="1">
      <c r="A31" s="20"/>
      <c r="B31" s="69" t="s">
        <v>112</v>
      </c>
      <c r="C31" s="70" t="s">
        <v>208</v>
      </c>
      <c r="D31" s="71">
        <v>0</v>
      </c>
      <c r="E31" s="65"/>
      <c r="F31" s="69" t="s">
        <v>112</v>
      </c>
      <c r="G31" s="70" t="s">
        <v>267</v>
      </c>
      <c r="H31" s="71">
        <v>0</v>
      </c>
      <c r="I31" s="65"/>
      <c r="J31" s="69" t="s">
        <v>112</v>
      </c>
      <c r="K31" s="70" t="s">
        <v>347</v>
      </c>
      <c r="L31" s="71">
        <v>0</v>
      </c>
      <c r="M31" s="65"/>
      <c r="N31" s="69" t="s">
        <v>112</v>
      </c>
      <c r="O31" s="70" t="s">
        <v>220</v>
      </c>
      <c r="P31" s="71">
        <v>0</v>
      </c>
      <c r="Q31" s="20"/>
      <c r="S31" s="5"/>
      <c r="T31" s="13"/>
    </row>
    <row r="32" spans="1:20" ht="12.75" customHeight="1">
      <c r="A32" s="20"/>
      <c r="B32" s="69" t="s">
        <v>112</v>
      </c>
      <c r="C32" s="70" t="s">
        <v>261</v>
      </c>
      <c r="D32" s="71">
        <v>6</v>
      </c>
      <c r="E32" s="65"/>
      <c r="F32" s="69" t="s">
        <v>112</v>
      </c>
      <c r="G32" s="70" t="s">
        <v>581</v>
      </c>
      <c r="H32" s="71">
        <v>0</v>
      </c>
      <c r="I32" s="65"/>
      <c r="J32" s="69" t="s">
        <v>112</v>
      </c>
      <c r="K32" s="70" t="s">
        <v>419</v>
      </c>
      <c r="L32" s="71">
        <v>3</v>
      </c>
      <c r="M32" s="65"/>
      <c r="N32" s="69" t="s">
        <v>112</v>
      </c>
      <c r="O32" s="70" t="s">
        <v>311</v>
      </c>
      <c r="P32" s="71">
        <v>3</v>
      </c>
      <c r="Q32" s="20"/>
      <c r="S32" s="5"/>
      <c r="T32" s="13"/>
    </row>
    <row r="33" spans="1:20" ht="12.75" customHeight="1">
      <c r="A33" s="20"/>
      <c r="B33" s="69" t="s">
        <v>112</v>
      </c>
      <c r="C33" s="70" t="s">
        <v>490</v>
      </c>
      <c r="D33" s="71">
        <v>0</v>
      </c>
      <c r="E33" s="65"/>
      <c r="F33" s="69" t="s">
        <v>112</v>
      </c>
      <c r="G33" s="70" t="s">
        <v>227</v>
      </c>
      <c r="H33" s="71">
        <v>0</v>
      </c>
      <c r="I33" s="65"/>
      <c r="J33" s="69" t="s">
        <v>112</v>
      </c>
      <c r="K33" s="70" t="s">
        <v>225</v>
      </c>
      <c r="L33" s="71">
        <v>3</v>
      </c>
      <c r="M33" s="65"/>
      <c r="N33" s="69" t="s">
        <v>112</v>
      </c>
      <c r="O33" s="70" t="s">
        <v>399</v>
      </c>
      <c r="P33" s="71">
        <v>3</v>
      </c>
      <c r="Q33" s="20"/>
      <c r="S33" s="5"/>
      <c r="T33" s="13"/>
    </row>
    <row r="34" spans="1:20" ht="12.75" customHeight="1">
      <c r="A34" s="20"/>
      <c r="B34" s="69" t="s">
        <v>113</v>
      </c>
      <c r="C34" s="70" t="s">
        <v>196</v>
      </c>
      <c r="D34" s="71">
        <v>0</v>
      </c>
      <c r="E34" s="65"/>
      <c r="F34" s="69" t="s">
        <v>113</v>
      </c>
      <c r="G34" s="70" t="s">
        <v>348</v>
      </c>
      <c r="H34" s="71">
        <v>4</v>
      </c>
      <c r="I34" s="65"/>
      <c r="J34" s="69" t="s">
        <v>113</v>
      </c>
      <c r="K34" s="70" t="s">
        <v>305</v>
      </c>
      <c r="L34" s="71">
        <v>7</v>
      </c>
      <c r="M34" s="65"/>
      <c r="N34" s="69" t="s">
        <v>113</v>
      </c>
      <c r="O34" s="70" t="s">
        <v>287</v>
      </c>
      <c r="P34" s="71">
        <v>4</v>
      </c>
      <c r="Q34" s="20"/>
    </row>
    <row r="35" spans="1:20" ht="12.75" customHeight="1">
      <c r="A35" s="20"/>
      <c r="B35" s="69" t="s">
        <v>114</v>
      </c>
      <c r="C35" s="70" t="s">
        <v>466</v>
      </c>
      <c r="D35" s="71">
        <v>6</v>
      </c>
      <c r="E35" s="65"/>
      <c r="F35" s="69" t="s">
        <v>114</v>
      </c>
      <c r="G35" s="70" t="s">
        <v>483</v>
      </c>
      <c r="H35" s="71">
        <v>6</v>
      </c>
      <c r="I35" s="65"/>
      <c r="J35" s="69" t="s">
        <v>114</v>
      </c>
      <c r="K35" s="70" t="s">
        <v>578</v>
      </c>
      <c r="L35" s="71">
        <v>6</v>
      </c>
      <c r="M35" s="65"/>
      <c r="N35" s="69" t="s">
        <v>114</v>
      </c>
      <c r="O35" s="70" t="s">
        <v>481</v>
      </c>
      <c r="P35" s="71">
        <v>0</v>
      </c>
      <c r="Q35" s="20"/>
    </row>
    <row r="36" spans="1:20" ht="12.75" customHeight="1">
      <c r="A36" s="20"/>
      <c r="B36" s="69"/>
      <c r="C36" s="72" t="s">
        <v>28</v>
      </c>
      <c r="D36" s="73">
        <f>SUM(D28:D35)</f>
        <v>12</v>
      </c>
      <c r="E36" s="65"/>
      <c r="F36" s="69"/>
      <c r="G36" s="72" t="s">
        <v>28</v>
      </c>
      <c r="H36" s="73">
        <f>SUM(H28:H35)</f>
        <v>19</v>
      </c>
      <c r="I36" s="65"/>
      <c r="J36" s="69"/>
      <c r="K36" s="72" t="s">
        <v>28</v>
      </c>
      <c r="L36" s="73">
        <f>SUM(L28:L35)</f>
        <v>22</v>
      </c>
      <c r="M36" s="65"/>
      <c r="N36" s="364"/>
      <c r="O36" s="74" t="s">
        <v>28</v>
      </c>
      <c r="P36" s="73">
        <f>SUM(P28:P35)</f>
        <v>13</v>
      </c>
      <c r="Q36" s="20"/>
    </row>
    <row r="37" spans="1:20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20"/>
    </row>
    <row r="38" spans="1:20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/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20"/>
      <c r="S38" s="7"/>
    </row>
    <row r="39" spans="1:20" ht="12.75" customHeight="1">
      <c r="A39" s="20"/>
      <c r="B39" s="79" t="s">
        <v>110</v>
      </c>
      <c r="C39" s="80" t="s">
        <v>282</v>
      </c>
      <c r="D39" s="71">
        <v>6</v>
      </c>
      <c r="E39" s="65"/>
      <c r="F39" s="69" t="s">
        <v>110</v>
      </c>
      <c r="G39" s="70" t="s">
        <v>221</v>
      </c>
      <c r="H39" s="71">
        <v>9</v>
      </c>
      <c r="I39" s="65"/>
      <c r="J39" s="69" t="s">
        <v>110</v>
      </c>
      <c r="K39" s="70" t="s">
        <v>453</v>
      </c>
      <c r="L39" s="71">
        <v>0</v>
      </c>
      <c r="M39" s="65"/>
      <c r="N39" s="69" t="s">
        <v>110</v>
      </c>
      <c r="O39" s="70" t="s">
        <v>450</v>
      </c>
      <c r="P39" s="71">
        <v>0</v>
      </c>
      <c r="Q39" s="20"/>
      <c r="S39" s="4"/>
    </row>
    <row r="40" spans="1:20" ht="12.75" customHeight="1">
      <c r="A40" s="20"/>
      <c r="B40" s="79" t="s">
        <v>111</v>
      </c>
      <c r="C40" s="80" t="s">
        <v>216</v>
      </c>
      <c r="D40" s="71">
        <v>0</v>
      </c>
      <c r="E40" s="65"/>
      <c r="F40" s="69" t="s">
        <v>111</v>
      </c>
      <c r="G40" s="70" t="s">
        <v>310</v>
      </c>
      <c r="H40" s="71">
        <v>6</v>
      </c>
      <c r="I40" s="65"/>
      <c r="J40" s="69" t="s">
        <v>111</v>
      </c>
      <c r="K40" s="70" t="s">
        <v>454</v>
      </c>
      <c r="L40" s="71">
        <v>12</v>
      </c>
      <c r="M40" s="65"/>
      <c r="N40" s="69" t="s">
        <v>111</v>
      </c>
      <c r="O40" s="70" t="s">
        <v>264</v>
      </c>
      <c r="P40" s="71">
        <v>0</v>
      </c>
      <c r="Q40" s="20"/>
      <c r="S40" s="4"/>
    </row>
    <row r="41" spans="1:20" ht="12.75" customHeight="1">
      <c r="A41" s="20"/>
      <c r="B41" s="79" t="s">
        <v>111</v>
      </c>
      <c r="C41" s="80" t="s">
        <v>306</v>
      </c>
      <c r="D41" s="71">
        <v>0</v>
      </c>
      <c r="E41" s="65"/>
      <c r="F41" s="69" t="s">
        <v>111</v>
      </c>
      <c r="G41" s="70" t="s">
        <v>759</v>
      </c>
      <c r="H41" s="71">
        <v>6</v>
      </c>
      <c r="I41" s="65"/>
      <c r="J41" s="69" t="s">
        <v>111</v>
      </c>
      <c r="K41" s="70" t="s">
        <v>456</v>
      </c>
      <c r="L41" s="71">
        <v>0</v>
      </c>
      <c r="M41" s="65"/>
      <c r="N41" s="69" t="s">
        <v>111</v>
      </c>
      <c r="O41" s="70" t="s">
        <v>224</v>
      </c>
      <c r="P41" s="71">
        <v>0</v>
      </c>
      <c r="Q41" s="20"/>
      <c r="S41" s="4"/>
    </row>
    <row r="42" spans="1:20" ht="12.75" customHeight="1">
      <c r="A42" s="20"/>
      <c r="B42" s="79" t="s">
        <v>112</v>
      </c>
      <c r="C42" s="80" t="s">
        <v>286</v>
      </c>
      <c r="D42" s="71">
        <v>9</v>
      </c>
      <c r="E42" s="65"/>
      <c r="F42" s="69" t="s">
        <v>112</v>
      </c>
      <c r="G42" s="70" t="s">
        <v>426</v>
      </c>
      <c r="H42" s="71">
        <v>0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296</v>
      </c>
      <c r="P42" s="71">
        <v>3</v>
      </c>
      <c r="Q42" s="20"/>
      <c r="S42" s="4"/>
    </row>
    <row r="43" spans="1:20" ht="12.75" customHeight="1">
      <c r="A43" s="20"/>
      <c r="B43" s="79" t="s">
        <v>112</v>
      </c>
      <c r="C43" s="80" t="s">
        <v>417</v>
      </c>
      <c r="D43" s="71">
        <v>0</v>
      </c>
      <c r="E43" s="65"/>
      <c r="F43" s="69" t="s">
        <v>112</v>
      </c>
      <c r="G43" s="70" t="s">
        <v>427</v>
      </c>
      <c r="H43" s="71">
        <v>0</v>
      </c>
      <c r="I43" s="65"/>
      <c r="J43" s="69" t="s">
        <v>112</v>
      </c>
      <c r="K43" s="70" t="s">
        <v>276</v>
      </c>
      <c r="L43" s="71">
        <v>0</v>
      </c>
      <c r="M43" s="65"/>
      <c r="N43" s="69" t="s">
        <v>112</v>
      </c>
      <c r="O43" s="70" t="s">
        <v>240</v>
      </c>
      <c r="P43" s="71">
        <v>0</v>
      </c>
      <c r="Q43" s="20"/>
      <c r="S43" s="4"/>
    </row>
    <row r="44" spans="1:20" ht="12.75" customHeight="1">
      <c r="A44" s="20"/>
      <c r="B44" s="79" t="s">
        <v>112</v>
      </c>
      <c r="C44" s="80" t="s">
        <v>280</v>
      </c>
      <c r="D44" s="71">
        <v>0</v>
      </c>
      <c r="E44" s="65"/>
      <c r="F44" s="69" t="s">
        <v>112</v>
      </c>
      <c r="G44" s="70" t="s">
        <v>301</v>
      </c>
      <c r="H44" s="71">
        <v>0</v>
      </c>
      <c r="I44" s="65"/>
      <c r="J44" s="69" t="s">
        <v>112</v>
      </c>
      <c r="K44" s="70" t="s">
        <v>295</v>
      </c>
      <c r="L44" s="71">
        <v>0</v>
      </c>
      <c r="M44" s="65"/>
      <c r="N44" s="69" t="s">
        <v>112</v>
      </c>
      <c r="O44" s="70" t="s">
        <v>256</v>
      </c>
      <c r="P44" s="71">
        <v>3</v>
      </c>
      <c r="Q44" s="20"/>
      <c r="S44" s="4"/>
    </row>
    <row r="45" spans="1:20" ht="12.75" customHeight="1">
      <c r="A45" s="20"/>
      <c r="B45" s="79" t="s">
        <v>113</v>
      </c>
      <c r="C45" s="80" t="s">
        <v>307</v>
      </c>
      <c r="D45" s="71">
        <v>9</v>
      </c>
      <c r="E45" s="65"/>
      <c r="F45" s="69" t="s">
        <v>113</v>
      </c>
      <c r="G45" s="70" t="s">
        <v>198</v>
      </c>
      <c r="H45" s="71">
        <v>11</v>
      </c>
      <c r="I45" s="65"/>
      <c r="J45" s="69" t="s">
        <v>113</v>
      </c>
      <c r="K45" s="70" t="s">
        <v>262</v>
      </c>
      <c r="L45" s="71">
        <v>3</v>
      </c>
      <c r="M45" s="65"/>
      <c r="N45" s="69" t="s">
        <v>113</v>
      </c>
      <c r="O45" s="70" t="s">
        <v>489</v>
      </c>
      <c r="P45" s="71">
        <v>0</v>
      </c>
      <c r="Q45" s="20"/>
      <c r="S45" s="4"/>
    </row>
    <row r="46" spans="1:20" ht="12.75" customHeight="1">
      <c r="A46" s="20"/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482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12</v>
      </c>
      <c r="Q46" s="20"/>
      <c r="S46" s="4"/>
    </row>
    <row r="47" spans="1:20" ht="12.75" customHeight="1">
      <c r="A47" s="20"/>
      <c r="B47" s="69"/>
      <c r="C47" s="72" t="s">
        <v>28</v>
      </c>
      <c r="D47" s="73">
        <f>SUM(D39:D46)</f>
        <v>24</v>
      </c>
      <c r="E47" s="65"/>
      <c r="F47" s="69"/>
      <c r="G47" s="72" t="s">
        <v>28</v>
      </c>
      <c r="H47" s="73">
        <f>SUM(H39:H46)</f>
        <v>32</v>
      </c>
      <c r="I47" s="65"/>
      <c r="J47" s="69"/>
      <c r="K47" s="72" t="s">
        <v>28</v>
      </c>
      <c r="L47" s="73">
        <f>SUM(L39:L46)</f>
        <v>15</v>
      </c>
      <c r="M47" s="65"/>
      <c r="N47" s="69"/>
      <c r="O47" s="72" t="s">
        <v>28</v>
      </c>
      <c r="P47" s="73">
        <f>SUM(P39:P46)</f>
        <v>18</v>
      </c>
      <c r="Q47" s="20"/>
    </row>
    <row r="48" spans="1:20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0"/>
    </row>
    <row r="49" spans="1:21" ht="12.75" customHeight="1">
      <c r="A49" s="20"/>
      <c r="B49" s="601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75</v>
      </c>
      <c r="P49" s="83"/>
      <c r="Q49" s="20"/>
      <c r="R49" s="368"/>
      <c r="S49" s="369"/>
      <c r="T49" s="266"/>
    </row>
    <row r="50" spans="1:21" ht="12.75" customHeight="1">
      <c r="A50" s="20"/>
      <c r="B50" s="299"/>
      <c r="C50" s="84" t="s">
        <v>795</v>
      </c>
      <c r="D50" s="85">
        <f>H36</f>
        <v>19</v>
      </c>
      <c r="E50" s="86"/>
      <c r="F50" s="87" t="s">
        <v>32</v>
      </c>
      <c r="G50" s="84" t="s">
        <v>572</v>
      </c>
      <c r="H50" s="85">
        <f>P25</f>
        <v>18</v>
      </c>
      <c r="I50" s="86"/>
      <c r="J50" s="251" t="s">
        <v>83</v>
      </c>
      <c r="K50" s="84" t="s">
        <v>849</v>
      </c>
      <c r="L50" s="85">
        <f>D14</f>
        <v>24</v>
      </c>
      <c r="M50" s="86"/>
      <c r="N50" s="479" t="s">
        <v>83</v>
      </c>
      <c r="O50" s="84" t="s">
        <v>379</v>
      </c>
      <c r="P50" s="88">
        <f>H47</f>
        <v>32</v>
      </c>
      <c r="Q50" s="20"/>
      <c r="R50" s="614"/>
      <c r="S50" s="614"/>
      <c r="T50" s="614"/>
      <c r="U50" s="225"/>
    </row>
    <row r="51" spans="1:21" ht="12.75" customHeight="1">
      <c r="A51" s="20"/>
      <c r="B51" s="300" t="s">
        <v>83</v>
      </c>
      <c r="C51" s="89" t="s">
        <v>19</v>
      </c>
      <c r="D51" s="90">
        <f>L36</f>
        <v>22</v>
      </c>
      <c r="E51" s="90"/>
      <c r="F51" s="99"/>
      <c r="G51" s="89" t="s">
        <v>161</v>
      </c>
      <c r="H51" s="90">
        <f>L47</f>
        <v>15</v>
      </c>
      <c r="I51" s="91"/>
      <c r="J51" s="89"/>
      <c r="K51" s="89" t="s">
        <v>473</v>
      </c>
      <c r="L51" s="90">
        <f>D25</f>
        <v>24</v>
      </c>
      <c r="M51" s="91"/>
      <c r="N51" s="304"/>
      <c r="O51" s="89" t="s">
        <v>794</v>
      </c>
      <c r="P51" s="94">
        <f>H14</f>
        <v>31</v>
      </c>
      <c r="Q51" s="20"/>
      <c r="R51" s="614"/>
      <c r="S51" s="614"/>
      <c r="T51" s="614"/>
      <c r="U51" s="225"/>
    </row>
    <row r="52" spans="1:21" ht="12.75" customHeight="1">
      <c r="A52" s="20"/>
      <c r="B52" s="301"/>
      <c r="C52" s="16"/>
      <c r="D52" s="16"/>
      <c r="E52" s="91"/>
      <c r="F52" s="460"/>
      <c r="G52" s="16"/>
      <c r="H52" s="16"/>
      <c r="I52" s="91"/>
      <c r="J52" s="91"/>
      <c r="K52" s="347"/>
      <c r="L52" s="262"/>
      <c r="M52" s="91"/>
      <c r="N52" s="91"/>
      <c r="O52" s="347"/>
      <c r="P52" s="263"/>
      <c r="Q52" s="20"/>
      <c r="R52" s="614"/>
      <c r="S52" s="614"/>
      <c r="T52" s="614"/>
      <c r="U52" s="225"/>
    </row>
    <row r="53" spans="1:21" ht="12.75" customHeight="1">
      <c r="A53" s="20"/>
      <c r="B53" s="302" t="s">
        <v>83</v>
      </c>
      <c r="C53" s="89" t="s">
        <v>26</v>
      </c>
      <c r="D53" s="90">
        <f>P14</f>
        <v>14</v>
      </c>
      <c r="E53" s="91"/>
      <c r="F53" s="99"/>
      <c r="G53" s="89" t="s">
        <v>160</v>
      </c>
      <c r="H53" s="90">
        <f>P47</f>
        <v>18</v>
      </c>
      <c r="I53" s="91"/>
      <c r="J53" s="304"/>
      <c r="K53" s="89" t="s">
        <v>20</v>
      </c>
      <c r="L53" s="90">
        <f>L14</f>
        <v>11</v>
      </c>
      <c r="M53" s="91"/>
      <c r="N53" s="304" t="s">
        <v>32</v>
      </c>
      <c r="O53" s="89" t="s">
        <v>474</v>
      </c>
      <c r="P53" s="94">
        <f>D47</f>
        <v>24</v>
      </c>
      <c r="Q53" s="20"/>
      <c r="R53" s="614"/>
      <c r="S53" s="614"/>
      <c r="T53" s="614"/>
      <c r="U53" s="225"/>
    </row>
    <row r="54" spans="1:21" ht="12.75" customHeight="1">
      <c r="A54" s="20"/>
      <c r="B54" s="303"/>
      <c r="C54" s="100" t="s">
        <v>646</v>
      </c>
      <c r="D54" s="101">
        <f>P36</f>
        <v>13</v>
      </c>
      <c r="E54" s="100"/>
      <c r="F54" s="471" t="s">
        <v>83</v>
      </c>
      <c r="G54" s="100" t="s">
        <v>531</v>
      </c>
      <c r="H54" s="101">
        <f>L25</f>
        <v>14</v>
      </c>
      <c r="I54" s="233"/>
      <c r="J54" s="148" t="s">
        <v>32</v>
      </c>
      <c r="K54" s="100" t="s">
        <v>829</v>
      </c>
      <c r="L54" s="101">
        <f>H25</f>
        <v>25</v>
      </c>
      <c r="M54" s="233"/>
      <c r="N54" s="305"/>
      <c r="O54" s="100" t="s">
        <v>159</v>
      </c>
      <c r="P54" s="102">
        <f>D36</f>
        <v>12</v>
      </c>
      <c r="Q54" s="20"/>
      <c r="R54" s="614"/>
      <c r="S54" s="614"/>
      <c r="T54" s="614"/>
      <c r="U54" s="225"/>
    </row>
    <row r="55" spans="1:21" ht="12.75" customHeight="1">
      <c r="A55" s="20"/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Q55" s="20"/>
      <c r="R55" s="614"/>
      <c r="S55" s="614"/>
      <c r="T55" s="614"/>
      <c r="U55" s="225"/>
    </row>
    <row r="56" spans="1:21" ht="12.75" customHeight="1">
      <c r="A56" s="20"/>
      <c r="B56" s="594" t="s">
        <v>136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20"/>
      <c r="R56" s="614"/>
      <c r="S56" s="614"/>
      <c r="T56" s="614"/>
      <c r="U56" s="225"/>
    </row>
    <row r="57" spans="1:21" ht="12.75" customHeight="1">
      <c r="A57" s="20"/>
      <c r="B57" s="108" t="s">
        <v>379</v>
      </c>
      <c r="C57" s="109"/>
      <c r="D57" s="81">
        <f>$H$47</f>
        <v>32</v>
      </c>
      <c r="E57" s="65"/>
      <c r="F57" s="596" t="s">
        <v>852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Q57" s="20"/>
      <c r="R57" s="614"/>
      <c r="S57" s="614"/>
      <c r="T57" s="614"/>
      <c r="U57" s="225"/>
    </row>
    <row r="58" spans="1:21" ht="12.75" customHeight="1">
      <c r="A58" s="20"/>
      <c r="B58" s="108" t="s">
        <v>155</v>
      </c>
      <c r="C58" s="109"/>
      <c r="D58" s="81">
        <f>$H$14</f>
        <v>31</v>
      </c>
      <c r="E58" s="65"/>
      <c r="F58" s="596" t="s">
        <v>853</v>
      </c>
      <c r="G58" s="597"/>
      <c r="H58" s="597"/>
      <c r="I58" s="597"/>
      <c r="J58" s="597"/>
      <c r="K58" s="597"/>
      <c r="L58" s="598"/>
      <c r="M58" s="112"/>
      <c r="N58" s="95" t="s">
        <v>110</v>
      </c>
      <c r="O58" s="91" t="s">
        <v>197</v>
      </c>
      <c r="P58" s="97">
        <f>MAX(D6:D12,H6:H12,L6:L12,P6:P12,D17:D23,H17:H23,L17:L23,P17:P23,D28:D34,H28:H34,L28:L34,P28:P34,D39:D45,H39:H45,L39:L45,P39:P45)</f>
        <v>15</v>
      </c>
      <c r="Q58" s="20"/>
    </row>
    <row r="59" spans="1:21" ht="12.75" customHeight="1">
      <c r="A59" s="20"/>
      <c r="B59" s="108" t="s">
        <v>162</v>
      </c>
      <c r="C59" s="109"/>
      <c r="D59" s="81">
        <f>$H$25</f>
        <v>25</v>
      </c>
      <c r="E59" s="65"/>
      <c r="F59" s="596" t="s">
        <v>854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  <c r="Q59" s="20"/>
    </row>
    <row r="60" spans="1:21" ht="12.75" customHeight="1">
      <c r="A60" s="20"/>
      <c r="B60" s="477" t="s">
        <v>21</v>
      </c>
      <c r="C60" s="478"/>
      <c r="D60" s="81">
        <f>$D$25</f>
        <v>24</v>
      </c>
      <c r="E60" s="65"/>
      <c r="F60" s="596" t="s">
        <v>855</v>
      </c>
      <c r="G60" s="597"/>
      <c r="H60" s="597"/>
      <c r="I60" s="597"/>
      <c r="J60" s="597"/>
      <c r="K60" s="597"/>
      <c r="L60" s="598"/>
      <c r="M60" s="112"/>
      <c r="N60" s="95" t="s">
        <v>379</v>
      </c>
      <c r="O60" s="89"/>
      <c r="P60" s="97">
        <f>MAX(D14,H14,L14,P14,D25,H25,L25,P25,D36,H36,L36,P36,D47,H47,L47,P47)</f>
        <v>32</v>
      </c>
      <c r="Q60" s="20"/>
    </row>
    <row r="61" spans="1:21" ht="12.75" customHeight="1">
      <c r="A61" s="20"/>
      <c r="B61" s="108" t="s">
        <v>115</v>
      </c>
      <c r="C61" s="109"/>
      <c r="D61" s="81">
        <f>$D$14</f>
        <v>24</v>
      </c>
      <c r="E61" s="65"/>
      <c r="F61" s="596" t="s">
        <v>856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  <c r="Q61" s="20"/>
    </row>
    <row r="62" spans="1:21" ht="12.75" customHeight="1">
      <c r="A62" s="20"/>
      <c r="B62" s="108" t="s">
        <v>58</v>
      </c>
      <c r="C62" s="109"/>
      <c r="D62" s="81">
        <f>$D$47</f>
        <v>24</v>
      </c>
      <c r="E62" s="65"/>
      <c r="F62" s="596" t="s">
        <v>857</v>
      </c>
      <c r="G62" s="597"/>
      <c r="H62" s="597"/>
      <c r="I62" s="597"/>
      <c r="J62" s="597"/>
      <c r="K62" s="597"/>
      <c r="L62" s="598"/>
      <c r="M62" s="112"/>
      <c r="N62" s="95" t="s">
        <v>20</v>
      </c>
      <c r="O62" s="89"/>
      <c r="P62" s="97">
        <f>MIN(D14,H14,L14,P14,D25,H25,L25,P25,D36,H36,L36,P36,D47,H47,L47,P47)</f>
        <v>11</v>
      </c>
      <c r="Q62" s="20"/>
    </row>
    <row r="63" spans="1:21" ht="12.75" customHeight="1">
      <c r="A63" s="20"/>
      <c r="B63" s="108" t="s">
        <v>19</v>
      </c>
      <c r="C63" s="109"/>
      <c r="D63" s="81">
        <f>$L$36</f>
        <v>22</v>
      </c>
      <c r="E63" s="65"/>
      <c r="F63" s="596" t="s">
        <v>858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  <c r="Q63" s="20"/>
    </row>
    <row r="64" spans="1:21" ht="12.75" customHeight="1">
      <c r="A64" s="20"/>
      <c r="B64" s="108" t="s">
        <v>24</v>
      </c>
      <c r="C64" s="109"/>
      <c r="D64" s="81">
        <f>$H$36</f>
        <v>19</v>
      </c>
      <c r="E64" s="65"/>
      <c r="F64" s="596" t="s">
        <v>859</v>
      </c>
      <c r="G64" s="597"/>
      <c r="H64" s="597"/>
      <c r="I64" s="597"/>
      <c r="J64" s="597"/>
      <c r="K64" s="597"/>
      <c r="L64" s="598"/>
      <c r="M64" s="112"/>
      <c r="N64" s="232" t="s">
        <v>115</v>
      </c>
      <c r="O64" s="100"/>
      <c r="P64" s="114">
        <v>-15</v>
      </c>
      <c r="Q64" s="20"/>
    </row>
    <row r="65" spans="1:31" ht="12.75" customHeight="1">
      <c r="A65" s="20"/>
      <c r="B65" s="108" t="s">
        <v>120</v>
      </c>
      <c r="C65" s="109"/>
      <c r="D65" s="81">
        <f>$P$25</f>
        <v>18</v>
      </c>
      <c r="E65" s="65"/>
      <c r="F65" s="596" t="s">
        <v>860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  <c r="Q65" s="20"/>
    </row>
    <row r="66" spans="1:31" ht="12.75" customHeight="1">
      <c r="A66" s="20"/>
      <c r="B66" s="108" t="s">
        <v>160</v>
      </c>
      <c r="C66" s="109"/>
      <c r="D66" s="81">
        <f>$P$47</f>
        <v>18</v>
      </c>
      <c r="E66" s="65"/>
      <c r="F66" s="596" t="s">
        <v>861</v>
      </c>
      <c r="G66" s="597"/>
      <c r="H66" s="597"/>
      <c r="I66" s="597"/>
      <c r="J66" s="597"/>
      <c r="K66" s="597"/>
      <c r="L66" s="598"/>
      <c r="M66" s="112"/>
      <c r="N66" s="104" t="s">
        <v>137</v>
      </c>
      <c r="O66" s="106"/>
      <c r="P66" s="115"/>
      <c r="Q66" s="20"/>
    </row>
    <row r="67" spans="1:31" ht="12.75" customHeight="1">
      <c r="A67" s="20"/>
      <c r="B67" s="108" t="s">
        <v>161</v>
      </c>
      <c r="C67" s="109"/>
      <c r="D67" s="81">
        <f>$L$47</f>
        <v>15</v>
      </c>
      <c r="E67" s="65"/>
      <c r="F67" s="596" t="s">
        <v>862</v>
      </c>
      <c r="G67" s="597"/>
      <c r="H67" s="597"/>
      <c r="I67" s="597"/>
      <c r="J67" s="597"/>
      <c r="K67" s="597"/>
      <c r="L67" s="598"/>
      <c r="M67" s="112"/>
      <c r="N67" s="617" t="s">
        <v>840</v>
      </c>
      <c r="O67" s="618"/>
      <c r="P67" s="619"/>
      <c r="Q67" s="20"/>
      <c r="R67" s="256"/>
      <c r="S67" s="314"/>
      <c r="T67" s="257"/>
      <c r="U67" s="149"/>
      <c r="V67" s="89"/>
      <c r="W67" s="90"/>
      <c r="X67" s="91"/>
      <c r="Y67" s="149"/>
      <c r="Z67" s="89"/>
      <c r="AA67" s="90"/>
      <c r="AB67" s="91"/>
      <c r="AC67" s="239"/>
      <c r="AD67" s="89"/>
      <c r="AE67" s="90"/>
    </row>
    <row r="68" spans="1:31" ht="12.75" customHeight="1">
      <c r="A68" s="20"/>
      <c r="B68" s="108" t="s">
        <v>25</v>
      </c>
      <c r="C68" s="109"/>
      <c r="D68" s="81">
        <f>$L$25</f>
        <v>14</v>
      </c>
      <c r="E68" s="65"/>
      <c r="F68" s="596" t="s">
        <v>863</v>
      </c>
      <c r="G68" s="597"/>
      <c r="H68" s="597"/>
      <c r="I68" s="597"/>
      <c r="J68" s="597"/>
      <c r="K68" s="597"/>
      <c r="L68" s="598"/>
      <c r="M68" s="112"/>
      <c r="N68" s="613" t="s">
        <v>837</v>
      </c>
      <c r="O68" s="614"/>
      <c r="P68" s="615"/>
      <c r="Q68" s="20"/>
      <c r="R68" s="256"/>
      <c r="S68" s="314"/>
      <c r="T68" s="257"/>
      <c r="U68" s="92"/>
      <c r="V68" s="89"/>
      <c r="W68" s="90"/>
      <c r="X68" s="91"/>
      <c r="Y68" s="93"/>
      <c r="Z68" s="89"/>
      <c r="AA68" s="90"/>
      <c r="AB68" s="91"/>
      <c r="AC68" s="99"/>
      <c r="AD68" s="89"/>
      <c r="AE68" s="90"/>
    </row>
    <row r="69" spans="1:31" ht="12.75" customHeight="1">
      <c r="A69" s="20"/>
      <c r="B69" s="108" t="s">
        <v>26</v>
      </c>
      <c r="C69" s="109"/>
      <c r="D69" s="81">
        <f>$P$14</f>
        <v>14</v>
      </c>
      <c r="E69" s="65"/>
      <c r="F69" s="596" t="s">
        <v>864</v>
      </c>
      <c r="G69" s="597"/>
      <c r="H69" s="597"/>
      <c r="I69" s="597"/>
      <c r="J69" s="597"/>
      <c r="K69" s="597"/>
      <c r="L69" s="598"/>
      <c r="M69" s="112"/>
      <c r="N69" s="613" t="s">
        <v>845</v>
      </c>
      <c r="O69" s="614"/>
      <c r="P69" s="615"/>
      <c r="Q69" s="20"/>
      <c r="R69" s="256"/>
      <c r="S69" s="314"/>
      <c r="T69" s="257"/>
      <c r="U69" s="96"/>
      <c r="V69" s="125"/>
      <c r="W69" s="125"/>
      <c r="X69" s="91"/>
      <c r="Y69" s="96"/>
      <c r="Z69" s="125"/>
      <c r="AA69" s="125"/>
      <c r="AB69" s="91"/>
      <c r="AC69" s="91"/>
      <c r="AD69" s="91"/>
      <c r="AE69" s="252"/>
    </row>
    <row r="70" spans="1:31" ht="12.75" customHeight="1">
      <c r="A70" s="20"/>
      <c r="B70" s="108" t="s">
        <v>84</v>
      </c>
      <c r="C70" s="109"/>
      <c r="D70" s="81">
        <f>$P$36</f>
        <v>13</v>
      </c>
      <c r="E70" s="65"/>
      <c r="F70" s="596" t="s">
        <v>865</v>
      </c>
      <c r="G70" s="597"/>
      <c r="H70" s="597"/>
      <c r="I70" s="597"/>
      <c r="J70" s="597"/>
      <c r="K70" s="597"/>
      <c r="L70" s="598"/>
      <c r="M70" s="112"/>
      <c r="N70" s="613" t="s">
        <v>841</v>
      </c>
      <c r="O70" s="614"/>
      <c r="P70" s="615"/>
      <c r="Q70" s="20"/>
      <c r="R70" s="256"/>
      <c r="S70" s="314"/>
      <c r="T70" s="257"/>
      <c r="U70" s="98"/>
      <c r="V70" s="89"/>
      <c r="W70" s="90"/>
      <c r="X70" s="91"/>
      <c r="Y70" s="149"/>
      <c r="Z70" s="89"/>
      <c r="AA70" s="90"/>
      <c r="AB70" s="91"/>
      <c r="AC70" s="99"/>
      <c r="AD70" s="89"/>
      <c r="AE70" s="90"/>
    </row>
    <row r="71" spans="1:31" ht="12.75" customHeight="1">
      <c r="A71" s="20"/>
      <c r="B71" s="108" t="s">
        <v>159</v>
      </c>
      <c r="C71" s="109"/>
      <c r="D71" s="81">
        <f>$D$36</f>
        <v>12</v>
      </c>
      <c r="E71" s="65"/>
      <c r="F71" s="596" t="s">
        <v>866</v>
      </c>
      <c r="G71" s="597"/>
      <c r="H71" s="597"/>
      <c r="I71" s="597"/>
      <c r="J71" s="597"/>
      <c r="K71" s="597"/>
      <c r="L71" s="598"/>
      <c r="M71" s="112"/>
      <c r="N71" s="613" t="s">
        <v>846</v>
      </c>
      <c r="O71" s="614"/>
      <c r="P71" s="615"/>
      <c r="Q71" s="20"/>
      <c r="R71" s="256"/>
      <c r="S71" s="314"/>
      <c r="T71" s="257"/>
      <c r="U71" s="99"/>
      <c r="V71" s="89"/>
      <c r="W71" s="90"/>
      <c r="X71" s="91"/>
      <c r="Y71" s="98"/>
      <c r="Z71" s="89"/>
      <c r="AA71" s="90"/>
      <c r="AB71" s="91"/>
      <c r="AC71" s="149"/>
      <c r="AD71" s="89"/>
      <c r="AE71" s="90"/>
    </row>
    <row r="72" spans="1:31" ht="12.75" customHeight="1">
      <c r="A72" s="20"/>
      <c r="B72" s="108" t="s">
        <v>20</v>
      </c>
      <c r="C72" s="109"/>
      <c r="D72" s="81">
        <f>$L$14</f>
        <v>11</v>
      </c>
      <c r="E72" s="65"/>
      <c r="F72" s="596" t="s">
        <v>851</v>
      </c>
      <c r="G72" s="597"/>
      <c r="H72" s="597"/>
      <c r="I72" s="597"/>
      <c r="J72" s="597"/>
      <c r="K72" s="597"/>
      <c r="L72" s="598"/>
      <c r="M72" s="112"/>
      <c r="N72" s="613" t="s">
        <v>842</v>
      </c>
      <c r="O72" s="614"/>
      <c r="P72" s="615"/>
      <c r="Q72" s="20"/>
      <c r="R72" s="256"/>
      <c r="S72" s="314"/>
      <c r="T72" s="257"/>
    </row>
    <row r="73" spans="1:31" ht="12.75" customHeight="1">
      <c r="A73" s="20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13" t="s">
        <v>843</v>
      </c>
      <c r="O73" s="614"/>
      <c r="P73" s="615"/>
      <c r="Q73" s="20"/>
      <c r="R73" s="256"/>
      <c r="S73" s="314"/>
      <c r="T73" s="257"/>
    </row>
    <row r="74" spans="1:31" ht="12.75" customHeight="1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5</v>
      </c>
      <c r="J74" s="237">
        <f>'wk9'!J74+I74</f>
        <v>36</v>
      </c>
      <c r="K74" s="640" t="s">
        <v>868</v>
      </c>
      <c r="L74" s="640"/>
      <c r="M74" s="65"/>
      <c r="N74" s="624" t="s">
        <v>844</v>
      </c>
      <c r="O74" s="625"/>
      <c r="P74" s="626"/>
      <c r="Q74" s="20"/>
      <c r="R74" s="256"/>
      <c r="S74" s="314"/>
      <c r="T74" s="257"/>
    </row>
    <row r="75" spans="1:31" ht="12.75" customHeight="1">
      <c r="A75" s="20"/>
      <c r="B75" s="110" t="s">
        <v>501</v>
      </c>
      <c r="C75" s="111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3</v>
      </c>
      <c r="J75" s="120">
        <f>'wk9'!J75+I75</f>
        <v>44</v>
      </c>
      <c r="K75" s="640" t="s">
        <v>867</v>
      </c>
      <c r="L75" s="640"/>
      <c r="M75" s="65"/>
      <c r="N75" s="621" t="str">
        <f>'wk11'!$B$3</f>
        <v>OFF: DEN &amp; LAR</v>
      </c>
      <c r="O75" s="622"/>
      <c r="P75" s="623"/>
      <c r="Q75" s="20"/>
    </row>
    <row r="76" spans="1:31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xmlns:xlrd2="http://schemas.microsoft.com/office/spreadsheetml/2017/richdata2" ref="B57:D72">
    <sortCondition descending="1" ref="D72"/>
  </sortState>
  <mergeCells count="57">
    <mergeCell ref="R55:T55"/>
    <mergeCell ref="R56:T56"/>
    <mergeCell ref="R50:T50"/>
    <mergeCell ref="R51:T51"/>
    <mergeCell ref="R52:T52"/>
    <mergeCell ref="R53:T53"/>
    <mergeCell ref="R54:T54"/>
    <mergeCell ref="F2:L3"/>
    <mergeCell ref="R57:T57"/>
    <mergeCell ref="G75:H75"/>
    <mergeCell ref="K75:L75"/>
    <mergeCell ref="F70:L70"/>
    <mergeCell ref="F71:L71"/>
    <mergeCell ref="F72:L72"/>
    <mergeCell ref="G74:H74"/>
    <mergeCell ref="K74:L74"/>
    <mergeCell ref="N75:P75"/>
    <mergeCell ref="J27:K27"/>
    <mergeCell ref="N73:P73"/>
    <mergeCell ref="N16:O16"/>
    <mergeCell ref="N67:P67"/>
    <mergeCell ref="N68:P68"/>
    <mergeCell ref="N69:P69"/>
    <mergeCell ref="B38:C38"/>
    <mergeCell ref="F38:G38"/>
    <mergeCell ref="F66:L66"/>
    <mergeCell ref="F67:L67"/>
    <mergeCell ref="F68:L68"/>
    <mergeCell ref="F62:L62"/>
    <mergeCell ref="F63:L63"/>
    <mergeCell ref="F64:L64"/>
    <mergeCell ref="F65:L65"/>
    <mergeCell ref="N38:O38"/>
    <mergeCell ref="N72:P72"/>
    <mergeCell ref="N70:P70"/>
    <mergeCell ref="N27:O27"/>
    <mergeCell ref="F58:L58"/>
    <mergeCell ref="F59:L59"/>
    <mergeCell ref="F60:L60"/>
    <mergeCell ref="F61:L61"/>
    <mergeCell ref="F69:L69"/>
    <mergeCell ref="B74:D74"/>
    <mergeCell ref="B1:C1"/>
    <mergeCell ref="J38:K38"/>
    <mergeCell ref="B49:N49"/>
    <mergeCell ref="B56:C56"/>
    <mergeCell ref="N74:P74"/>
    <mergeCell ref="N71:P71"/>
    <mergeCell ref="B5:C5"/>
    <mergeCell ref="F5:G5"/>
    <mergeCell ref="J5:K5"/>
    <mergeCell ref="F57:L57"/>
    <mergeCell ref="B16:C16"/>
    <mergeCell ref="F16:G16"/>
    <mergeCell ref="J16:K16"/>
    <mergeCell ref="B27:C27"/>
    <mergeCell ref="F27:G27"/>
  </mergeCells>
  <phoneticPr fontId="0" type="noConversion"/>
  <pageMargins left="0" right="0" top="0.09" bottom="0" header="0.13" footer="0.5"/>
  <pageSetup scale="79" orientation="portrait" r:id="rId1"/>
  <headerFooter alignWithMargins="0"/>
  <webPublishItems count="1">
    <webPublishItem id="28253" divId="02 BDFL Official SpreadSheets_28253" sourceType="range" sourceRef="B1:P73" destinationFile="C:\My Documents\My Webs\Page.htm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76"/>
  <sheetViews>
    <sheetView view="pageBreakPreview" topLeftCell="A54" zoomScale="190" zoomScaleNormal="180" zoomScaleSheetLayoutView="190" workbookViewId="0">
      <selection activeCell="N74" sqref="N67:P74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6" width="3.7109375" customWidth="1"/>
    <col min="17" max="17" width="2.42578125" customWidth="1"/>
    <col min="18" max="18" width="14" customWidth="1"/>
  </cols>
  <sheetData>
    <row r="1" spans="1:17" ht="12.75" customHeight="1">
      <c r="A1" s="20"/>
      <c r="B1" s="588">
        <f>'Team Totals'!$A$1</f>
        <v>2021</v>
      </c>
      <c r="C1" s="588"/>
      <c r="D1" s="64"/>
      <c r="E1" s="151"/>
      <c r="F1" s="591" t="s">
        <v>369</v>
      </c>
      <c r="G1" s="591"/>
      <c r="H1" s="591"/>
      <c r="I1" s="591"/>
      <c r="J1" s="591"/>
      <c r="K1" s="591"/>
      <c r="L1" s="591"/>
      <c r="M1" s="151"/>
      <c r="N1" s="151"/>
      <c r="O1" s="151"/>
      <c r="P1" s="151"/>
      <c r="Q1" s="20"/>
    </row>
    <row r="2" spans="1:17" ht="12.75" customHeight="1">
      <c r="A2" s="20"/>
      <c r="B2" s="64" t="s">
        <v>74</v>
      </c>
      <c r="C2" s="64"/>
      <c r="D2" s="65"/>
      <c r="E2" s="151"/>
      <c r="F2" s="591"/>
      <c r="G2" s="591"/>
      <c r="H2" s="591"/>
      <c r="I2" s="591"/>
      <c r="J2" s="591"/>
      <c r="K2" s="591"/>
      <c r="L2" s="591"/>
      <c r="M2" s="151"/>
      <c r="N2" s="151"/>
      <c r="O2" s="151"/>
      <c r="P2" s="151"/>
      <c r="Q2" s="20"/>
    </row>
    <row r="3" spans="1:17" ht="12.75" customHeight="1">
      <c r="A3" s="20"/>
      <c r="B3" s="172" t="s">
        <v>374</v>
      </c>
      <c r="C3" s="172"/>
      <c r="D3" s="172"/>
      <c r="E3" s="229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0"/>
    </row>
    <row r="4" spans="1:17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0"/>
    </row>
    <row r="5" spans="1:17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20"/>
    </row>
    <row r="6" spans="1:17" ht="12.75" customHeight="1">
      <c r="A6" s="20"/>
      <c r="B6" s="69" t="s">
        <v>110</v>
      </c>
      <c r="C6" s="70" t="s">
        <v>231</v>
      </c>
      <c r="D6" s="71">
        <v>9</v>
      </c>
      <c r="E6" s="65"/>
      <c r="F6" s="69" t="s">
        <v>110</v>
      </c>
      <c r="G6" s="70" t="s">
        <v>209</v>
      </c>
      <c r="H6" s="71">
        <v>0</v>
      </c>
      <c r="I6" s="65"/>
      <c r="J6" s="69" t="s">
        <v>110</v>
      </c>
      <c r="K6" s="70" t="s">
        <v>273</v>
      </c>
      <c r="L6" s="71">
        <v>8</v>
      </c>
      <c r="M6" s="65"/>
      <c r="N6" s="69" t="s">
        <v>110</v>
      </c>
      <c r="O6" s="70" t="s">
        <v>202</v>
      </c>
      <c r="P6" s="71">
        <v>0</v>
      </c>
      <c r="Q6" s="20"/>
    </row>
    <row r="7" spans="1:17" ht="12.75" customHeight="1">
      <c r="A7" s="20"/>
      <c r="B7" s="69" t="s">
        <v>111</v>
      </c>
      <c r="C7" s="70" t="s">
        <v>244</v>
      </c>
      <c r="D7" s="71">
        <v>8</v>
      </c>
      <c r="E7" s="65"/>
      <c r="F7" s="69" t="s">
        <v>111</v>
      </c>
      <c r="G7" s="70" t="s">
        <v>232</v>
      </c>
      <c r="H7" s="71">
        <v>3</v>
      </c>
      <c r="I7" s="65"/>
      <c r="J7" s="69" t="s">
        <v>111</v>
      </c>
      <c r="K7" s="70" t="s">
        <v>401</v>
      </c>
      <c r="L7" s="71">
        <v>0</v>
      </c>
      <c r="M7" s="65"/>
      <c r="N7" s="69" t="s">
        <v>111</v>
      </c>
      <c r="O7" s="70" t="s">
        <v>653</v>
      </c>
      <c r="P7" s="71">
        <v>0</v>
      </c>
      <c r="Q7" s="20"/>
    </row>
    <row r="8" spans="1:17" ht="12.75" customHeight="1">
      <c r="A8" s="20"/>
      <c r="B8" s="69" t="s">
        <v>111</v>
      </c>
      <c r="C8" s="70" t="s">
        <v>476</v>
      </c>
      <c r="D8" s="71">
        <v>0</v>
      </c>
      <c r="E8" s="65"/>
      <c r="F8" s="69" t="s">
        <v>111</v>
      </c>
      <c r="G8" s="70" t="s">
        <v>798</v>
      </c>
      <c r="H8" s="71">
        <v>0</v>
      </c>
      <c r="I8" s="65"/>
      <c r="J8" s="69" t="s">
        <v>111</v>
      </c>
      <c r="K8" s="70" t="s">
        <v>503</v>
      </c>
      <c r="L8" s="71">
        <v>0</v>
      </c>
      <c r="M8" s="65"/>
      <c r="N8" s="69" t="s">
        <v>111</v>
      </c>
      <c r="O8" s="70" t="s">
        <v>547</v>
      </c>
      <c r="P8" s="71">
        <v>0</v>
      </c>
      <c r="Q8" s="20"/>
    </row>
    <row r="9" spans="1:17" ht="12.75" customHeight="1">
      <c r="A9" s="20"/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200</v>
      </c>
      <c r="H9" s="71">
        <v>6</v>
      </c>
      <c r="I9" s="65"/>
      <c r="J9" s="69" t="s">
        <v>112</v>
      </c>
      <c r="K9" s="70" t="s">
        <v>291</v>
      </c>
      <c r="L9" s="71">
        <v>3</v>
      </c>
      <c r="M9" s="65"/>
      <c r="N9" s="69" t="s">
        <v>112</v>
      </c>
      <c r="O9" s="70" t="s">
        <v>226</v>
      </c>
      <c r="P9" s="71">
        <v>0</v>
      </c>
      <c r="Q9" s="20"/>
    </row>
    <row r="10" spans="1:17" ht="12.75" customHeight="1">
      <c r="A10" s="20"/>
      <c r="B10" s="69" t="s">
        <v>112</v>
      </c>
      <c r="C10" s="70" t="s">
        <v>248</v>
      </c>
      <c r="D10" s="71">
        <v>3</v>
      </c>
      <c r="E10" s="65"/>
      <c r="F10" s="69" t="s">
        <v>112</v>
      </c>
      <c r="G10" s="70" t="s">
        <v>685</v>
      </c>
      <c r="H10" s="71">
        <v>0</v>
      </c>
      <c r="I10" s="65"/>
      <c r="J10" s="69" t="s">
        <v>112</v>
      </c>
      <c r="K10" s="70" t="s">
        <v>580</v>
      </c>
      <c r="L10" s="71">
        <v>0</v>
      </c>
      <c r="M10" s="65"/>
      <c r="N10" s="69" t="s">
        <v>112</v>
      </c>
      <c r="O10" s="70" t="s">
        <v>758</v>
      </c>
      <c r="P10" s="71">
        <v>0</v>
      </c>
      <c r="Q10" s="20"/>
    </row>
    <row r="11" spans="1:17" ht="12.75" customHeight="1">
      <c r="A11" s="20"/>
      <c r="B11" s="69" t="s">
        <v>112</v>
      </c>
      <c r="C11" s="70" t="s">
        <v>883</v>
      </c>
      <c r="D11" s="71">
        <v>0</v>
      </c>
      <c r="E11" s="65"/>
      <c r="F11" s="69" t="s">
        <v>112</v>
      </c>
      <c r="G11" s="70" t="s">
        <v>439</v>
      </c>
      <c r="H11" s="71">
        <v>0</v>
      </c>
      <c r="I11" s="65"/>
      <c r="J11" s="69" t="s">
        <v>112</v>
      </c>
      <c r="K11" s="70" t="s">
        <v>403</v>
      </c>
      <c r="L11" s="71">
        <v>0</v>
      </c>
      <c r="M11" s="65"/>
      <c r="N11" s="69" t="s">
        <v>112</v>
      </c>
      <c r="O11" s="70" t="s">
        <v>644</v>
      </c>
      <c r="P11" s="71">
        <v>0</v>
      </c>
      <c r="Q11" s="20"/>
    </row>
    <row r="12" spans="1:17" ht="12.75" customHeight="1">
      <c r="A12" s="20"/>
      <c r="B12" s="69" t="s">
        <v>113</v>
      </c>
      <c r="C12" s="49" t="s">
        <v>242</v>
      </c>
      <c r="D12" s="71">
        <v>9</v>
      </c>
      <c r="E12" s="65"/>
      <c r="F12" s="69" t="s">
        <v>113</v>
      </c>
      <c r="G12" s="70" t="s">
        <v>268</v>
      </c>
      <c r="H12" s="71">
        <v>13</v>
      </c>
      <c r="I12" s="65"/>
      <c r="J12" s="69" t="s">
        <v>113</v>
      </c>
      <c r="K12" s="70" t="s">
        <v>237</v>
      </c>
      <c r="L12" s="71">
        <v>10</v>
      </c>
      <c r="M12" s="65"/>
      <c r="N12" s="69" t="s">
        <v>113</v>
      </c>
      <c r="O12" s="70" t="s">
        <v>770</v>
      </c>
      <c r="P12" s="71">
        <v>11</v>
      </c>
      <c r="Q12" s="20"/>
    </row>
    <row r="13" spans="1:17" ht="12.75" customHeight="1">
      <c r="A13" s="20"/>
      <c r="B13" s="69" t="s">
        <v>114</v>
      </c>
      <c r="C13" s="70" t="s">
        <v>465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464</v>
      </c>
      <c r="L13" s="71">
        <v>0</v>
      </c>
      <c r="M13" s="65"/>
      <c r="N13" s="69" t="s">
        <v>114</v>
      </c>
      <c r="O13" s="70" t="s">
        <v>487</v>
      </c>
      <c r="P13" s="71">
        <v>0</v>
      </c>
      <c r="Q13" s="20"/>
    </row>
    <row r="14" spans="1:17" ht="12.75" customHeight="1">
      <c r="A14" s="20"/>
      <c r="B14" s="69"/>
      <c r="C14" s="72" t="s">
        <v>28</v>
      </c>
      <c r="D14" s="73">
        <f>SUM(D6:D13)</f>
        <v>29</v>
      </c>
      <c r="E14" s="65"/>
      <c r="F14" s="69"/>
      <c r="G14" s="74" t="s">
        <v>28</v>
      </c>
      <c r="H14" s="73">
        <f>SUM(H6:H13)</f>
        <v>22</v>
      </c>
      <c r="I14" s="65"/>
      <c r="J14" s="69"/>
      <c r="K14" s="72" t="s">
        <v>28</v>
      </c>
      <c r="L14" s="73">
        <f>SUM(L6:L13)</f>
        <v>21</v>
      </c>
      <c r="M14" s="65"/>
      <c r="N14" s="69"/>
      <c r="O14" s="72" t="s">
        <v>28</v>
      </c>
      <c r="P14" s="73">
        <f>SUM(P6:P13)</f>
        <v>11</v>
      </c>
      <c r="Q14" s="20"/>
    </row>
    <row r="15" spans="1:17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20"/>
    </row>
    <row r="16" spans="1:17" ht="12.75" customHeight="1">
      <c r="A16" s="20"/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  <c r="Q16" s="20"/>
    </row>
    <row r="17" spans="1:17" ht="12.75" customHeight="1">
      <c r="A17" s="20"/>
      <c r="B17" s="69" t="s">
        <v>110</v>
      </c>
      <c r="C17" s="70" t="s">
        <v>194</v>
      </c>
      <c r="D17" s="71">
        <v>3</v>
      </c>
      <c r="E17" s="65"/>
      <c r="F17" s="69" t="s">
        <v>110</v>
      </c>
      <c r="G17" s="70" t="s">
        <v>197</v>
      </c>
      <c r="H17" s="71">
        <v>0</v>
      </c>
      <c r="I17" s="65"/>
      <c r="J17" s="69" t="s">
        <v>110</v>
      </c>
      <c r="K17" s="70" t="s">
        <v>251</v>
      </c>
      <c r="L17" s="71">
        <v>15</v>
      </c>
      <c r="M17" s="65"/>
      <c r="N17" s="69" t="s">
        <v>110</v>
      </c>
      <c r="O17" s="70" t="s">
        <v>270</v>
      </c>
      <c r="P17" s="71">
        <v>18</v>
      </c>
      <c r="Q17" s="20"/>
    </row>
    <row r="18" spans="1:17" ht="12.75" customHeight="1">
      <c r="A18" s="20"/>
      <c r="B18" s="69" t="s">
        <v>111</v>
      </c>
      <c r="C18" s="70" t="s">
        <v>210</v>
      </c>
      <c r="D18" s="71">
        <v>0</v>
      </c>
      <c r="E18" s="65"/>
      <c r="F18" s="69" t="s">
        <v>111</v>
      </c>
      <c r="G18" s="70" t="s">
        <v>384</v>
      </c>
      <c r="H18" s="71">
        <v>0</v>
      </c>
      <c r="I18" s="65"/>
      <c r="J18" s="69" t="s">
        <v>111</v>
      </c>
      <c r="K18" s="70" t="s">
        <v>391</v>
      </c>
      <c r="L18" s="71">
        <v>6</v>
      </c>
      <c r="M18" s="65"/>
      <c r="N18" s="69" t="s">
        <v>111</v>
      </c>
      <c r="O18" s="70" t="s">
        <v>255</v>
      </c>
      <c r="P18" s="71">
        <v>27</v>
      </c>
      <c r="Q18" s="20"/>
    </row>
    <row r="19" spans="1:17" ht="12.75" customHeight="1">
      <c r="A19" s="20"/>
      <c r="B19" s="69" t="s">
        <v>111</v>
      </c>
      <c r="C19" s="70" t="s">
        <v>271</v>
      </c>
      <c r="D19" s="71">
        <v>12</v>
      </c>
      <c r="E19" s="65"/>
      <c r="F19" s="69" t="s">
        <v>111</v>
      </c>
      <c r="G19" s="70" t="s">
        <v>871</v>
      </c>
      <c r="H19" s="71">
        <v>12</v>
      </c>
      <c r="I19" s="65"/>
      <c r="J19" s="69" t="s">
        <v>111</v>
      </c>
      <c r="K19" s="70" t="s">
        <v>222</v>
      </c>
      <c r="L19" s="71">
        <v>18</v>
      </c>
      <c r="M19" s="65"/>
      <c r="N19" s="69" t="s">
        <v>111</v>
      </c>
      <c r="O19" s="70" t="s">
        <v>808</v>
      </c>
      <c r="P19" s="71">
        <v>0</v>
      </c>
      <c r="Q19" s="20"/>
    </row>
    <row r="20" spans="1:17" ht="12.75" customHeight="1">
      <c r="A20" s="20"/>
      <c r="B20" s="69" t="s">
        <v>112</v>
      </c>
      <c r="C20" s="70" t="s">
        <v>279</v>
      </c>
      <c r="D20" s="71">
        <v>6</v>
      </c>
      <c r="E20" s="65"/>
      <c r="F20" s="69" t="s">
        <v>112</v>
      </c>
      <c r="G20" s="70" t="s">
        <v>435</v>
      </c>
      <c r="H20" s="71">
        <v>0</v>
      </c>
      <c r="I20" s="65"/>
      <c r="J20" s="69" t="s">
        <v>112</v>
      </c>
      <c r="K20" s="70" t="s">
        <v>298</v>
      </c>
      <c r="L20" s="71">
        <v>6</v>
      </c>
      <c r="M20" s="65"/>
      <c r="N20" s="69" t="s">
        <v>112</v>
      </c>
      <c r="O20" s="70" t="s">
        <v>297</v>
      </c>
      <c r="P20" s="71">
        <v>0</v>
      </c>
      <c r="Q20" s="20"/>
    </row>
    <row r="21" spans="1:17" ht="12.75" customHeight="1">
      <c r="A21" s="20"/>
      <c r="B21" s="69" t="s">
        <v>112</v>
      </c>
      <c r="C21" s="70" t="s">
        <v>349</v>
      </c>
      <c r="D21" s="71">
        <v>0</v>
      </c>
      <c r="E21" s="65"/>
      <c r="F21" s="69" t="s">
        <v>112</v>
      </c>
      <c r="G21" s="70" t="s">
        <v>433</v>
      </c>
      <c r="H21" s="71">
        <v>0</v>
      </c>
      <c r="I21" s="65"/>
      <c r="J21" s="69" t="s">
        <v>112</v>
      </c>
      <c r="K21" s="70" t="s">
        <v>275</v>
      </c>
      <c r="L21" s="71">
        <v>3</v>
      </c>
      <c r="M21" s="65"/>
      <c r="N21" s="69" t="s">
        <v>112</v>
      </c>
      <c r="O21" s="70" t="s">
        <v>205</v>
      </c>
      <c r="P21" s="71">
        <v>0</v>
      </c>
      <c r="Q21" s="20"/>
    </row>
    <row r="22" spans="1:17" ht="12.75" customHeight="1">
      <c r="A22" s="20"/>
      <c r="B22" s="69" t="s">
        <v>112</v>
      </c>
      <c r="C22" s="70" t="s">
        <v>195</v>
      </c>
      <c r="D22" s="71">
        <v>6</v>
      </c>
      <c r="E22" s="65"/>
      <c r="F22" s="69" t="s">
        <v>112</v>
      </c>
      <c r="G22" s="70" t="s">
        <v>345</v>
      </c>
      <c r="H22" s="71">
        <v>0</v>
      </c>
      <c r="I22" s="65"/>
      <c r="J22" s="69" t="s">
        <v>112</v>
      </c>
      <c r="K22" s="70" t="s">
        <v>394</v>
      </c>
      <c r="L22" s="71">
        <v>0</v>
      </c>
      <c r="M22" s="65"/>
      <c r="N22" s="69" t="s">
        <v>112</v>
      </c>
      <c r="O22" s="495" t="s">
        <v>383</v>
      </c>
      <c r="P22" s="71">
        <v>6</v>
      </c>
      <c r="Q22" s="20"/>
    </row>
    <row r="23" spans="1:17" ht="12.75" customHeight="1">
      <c r="A23" s="20"/>
      <c r="B23" s="69" t="s">
        <v>113</v>
      </c>
      <c r="C23" s="70" t="s">
        <v>293</v>
      </c>
      <c r="D23" s="71">
        <v>1</v>
      </c>
      <c r="E23" s="65"/>
      <c r="F23" s="69" t="s">
        <v>113</v>
      </c>
      <c r="G23" s="70" t="s">
        <v>436</v>
      </c>
      <c r="H23" s="71">
        <v>8</v>
      </c>
      <c r="I23" s="65"/>
      <c r="J23" s="69" t="s">
        <v>113</v>
      </c>
      <c r="K23" s="70" t="s">
        <v>544</v>
      </c>
      <c r="L23" s="71">
        <v>1</v>
      </c>
      <c r="M23" s="65"/>
      <c r="N23" s="69" t="s">
        <v>113</v>
      </c>
      <c r="O23" s="70" t="s">
        <v>437</v>
      </c>
      <c r="P23" s="71">
        <v>23</v>
      </c>
      <c r="Q23" s="20"/>
    </row>
    <row r="24" spans="1:17" ht="12.75" customHeight="1">
      <c r="A24" s="20"/>
      <c r="B24" s="69" t="s">
        <v>114</v>
      </c>
      <c r="C24" s="70" t="s">
        <v>484</v>
      </c>
      <c r="D24" s="71">
        <v>0</v>
      </c>
      <c r="E24" s="65"/>
      <c r="F24" s="69" t="s">
        <v>114</v>
      </c>
      <c r="G24" s="70" t="s">
        <v>480</v>
      </c>
      <c r="H24" s="71">
        <v>0</v>
      </c>
      <c r="I24" s="65"/>
      <c r="J24" s="69" t="s">
        <v>114</v>
      </c>
      <c r="K24" s="70" t="s">
        <v>613</v>
      </c>
      <c r="L24" s="71">
        <v>0</v>
      </c>
      <c r="M24" s="65"/>
      <c r="N24" s="69" t="s">
        <v>114</v>
      </c>
      <c r="O24" s="70" t="s">
        <v>459</v>
      </c>
      <c r="P24" s="71">
        <v>6</v>
      </c>
      <c r="Q24" s="20"/>
    </row>
    <row r="25" spans="1:17" ht="12.75" customHeight="1">
      <c r="A25" s="20"/>
      <c r="B25" s="69"/>
      <c r="C25" s="72" t="s">
        <v>28</v>
      </c>
      <c r="D25" s="73">
        <f>SUM(D17:D24)</f>
        <v>28</v>
      </c>
      <c r="E25" s="65"/>
      <c r="F25" s="69"/>
      <c r="G25" s="74" t="s">
        <v>28</v>
      </c>
      <c r="H25" s="73">
        <f>SUM(H17:H24)</f>
        <v>20</v>
      </c>
      <c r="I25" s="65"/>
      <c r="J25" s="69"/>
      <c r="K25" s="72" t="s">
        <v>28</v>
      </c>
      <c r="L25" s="73">
        <f>SUM(L17:L24)</f>
        <v>49</v>
      </c>
      <c r="M25" s="65"/>
      <c r="N25" s="69"/>
      <c r="O25" s="72" t="s">
        <v>28</v>
      </c>
      <c r="P25" s="73">
        <f>SUM(P17:P24)</f>
        <v>80</v>
      </c>
      <c r="Q25" s="20"/>
    </row>
    <row r="26" spans="1:17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20"/>
    </row>
    <row r="27" spans="1:17" ht="12.75" customHeight="1">
      <c r="A27" s="20"/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238" t="s">
        <v>579</v>
      </c>
      <c r="M27" s="65"/>
      <c r="N27" s="589" t="s">
        <v>84</v>
      </c>
      <c r="O27" s="590"/>
      <c r="P27" s="68" t="s">
        <v>460</v>
      </c>
      <c r="Q27" s="20"/>
    </row>
    <row r="28" spans="1:17" ht="12.75" customHeight="1">
      <c r="A28" s="20"/>
      <c r="B28" s="69" t="s">
        <v>110</v>
      </c>
      <c r="C28" s="70" t="s">
        <v>299</v>
      </c>
      <c r="D28" s="71">
        <v>3</v>
      </c>
      <c r="E28" s="65"/>
      <c r="F28" s="69" t="s">
        <v>110</v>
      </c>
      <c r="G28" s="70" t="s">
        <v>263</v>
      </c>
      <c r="H28" s="71">
        <v>12</v>
      </c>
      <c r="I28" s="65"/>
      <c r="J28" s="69" t="s">
        <v>110</v>
      </c>
      <c r="K28" s="70" t="s">
        <v>836</v>
      </c>
      <c r="L28" s="71">
        <v>12</v>
      </c>
      <c r="M28" s="65"/>
      <c r="N28" s="69" t="s">
        <v>110</v>
      </c>
      <c r="O28" s="70" t="s">
        <v>398</v>
      </c>
      <c r="P28" s="71">
        <v>0</v>
      </c>
      <c r="Q28" s="20"/>
    </row>
    <row r="29" spans="1:17" ht="12.75" customHeight="1">
      <c r="A29" s="20"/>
      <c r="B29" s="69" t="s">
        <v>111</v>
      </c>
      <c r="C29" s="70" t="s">
        <v>284</v>
      </c>
      <c r="D29" s="71">
        <v>0</v>
      </c>
      <c r="E29" s="65"/>
      <c r="F29" s="69" t="s">
        <v>111</v>
      </c>
      <c r="G29" s="70" t="s">
        <v>201</v>
      </c>
      <c r="H29" s="71">
        <v>3</v>
      </c>
      <c r="I29" s="65"/>
      <c r="J29" s="69" t="s">
        <v>111</v>
      </c>
      <c r="K29" s="70" t="s">
        <v>259</v>
      </c>
      <c r="L29" s="71">
        <v>0</v>
      </c>
      <c r="M29" s="65"/>
      <c r="N29" s="69" t="s">
        <v>111</v>
      </c>
      <c r="O29" s="70" t="s">
        <v>882</v>
      </c>
      <c r="P29" s="71">
        <v>0</v>
      </c>
      <c r="Q29" s="20"/>
    </row>
    <row r="30" spans="1:17" ht="12.75" customHeight="1">
      <c r="A30" s="20"/>
      <c r="B30" s="69" t="s">
        <v>111</v>
      </c>
      <c r="C30" s="70" t="s">
        <v>203</v>
      </c>
      <c r="D30" s="71">
        <v>0</v>
      </c>
      <c r="E30" s="65"/>
      <c r="F30" s="69" t="s">
        <v>111</v>
      </c>
      <c r="G30" s="70" t="s">
        <v>446</v>
      </c>
      <c r="H30" s="71">
        <v>6</v>
      </c>
      <c r="I30" s="65"/>
      <c r="J30" s="69" t="s">
        <v>111</v>
      </c>
      <c r="K30" s="70" t="s">
        <v>575</v>
      </c>
      <c r="L30" s="71">
        <v>0</v>
      </c>
      <c r="M30" s="65"/>
      <c r="N30" s="69" t="s">
        <v>111</v>
      </c>
      <c r="O30" s="70" t="s">
        <v>290</v>
      </c>
      <c r="P30" s="71">
        <v>0</v>
      </c>
      <c r="Q30" s="20"/>
    </row>
    <row r="31" spans="1:17" ht="12.75" customHeight="1">
      <c r="A31" s="20"/>
      <c r="B31" s="69" t="s">
        <v>112</v>
      </c>
      <c r="C31" s="70" t="s">
        <v>208</v>
      </c>
      <c r="D31" s="71">
        <v>0</v>
      </c>
      <c r="E31" s="65"/>
      <c r="F31" s="69" t="s">
        <v>112</v>
      </c>
      <c r="G31" s="70" t="s">
        <v>267</v>
      </c>
      <c r="H31" s="71">
        <v>3</v>
      </c>
      <c r="I31" s="65"/>
      <c r="J31" s="69" t="s">
        <v>112</v>
      </c>
      <c r="K31" s="70" t="s">
        <v>260</v>
      </c>
      <c r="L31" s="71">
        <v>6</v>
      </c>
      <c r="M31" s="65"/>
      <c r="N31" s="69" t="s">
        <v>112</v>
      </c>
      <c r="O31" s="70" t="s">
        <v>281</v>
      </c>
      <c r="P31" s="71">
        <v>0</v>
      </c>
      <c r="Q31" s="20"/>
    </row>
    <row r="32" spans="1:17" ht="12.75" customHeight="1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3</v>
      </c>
      <c r="I32" s="65"/>
      <c r="J32" s="69" t="s">
        <v>112</v>
      </c>
      <c r="K32" s="70" t="s">
        <v>419</v>
      </c>
      <c r="L32" s="71">
        <v>3</v>
      </c>
      <c r="M32" s="65"/>
      <c r="N32" s="69" t="s">
        <v>112</v>
      </c>
      <c r="O32" s="70" t="s">
        <v>311</v>
      </c>
      <c r="P32" s="71">
        <v>0</v>
      </c>
      <c r="Q32" s="20"/>
    </row>
    <row r="33" spans="1:17" ht="12.75" customHeight="1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227</v>
      </c>
      <c r="H33" s="71">
        <v>0</v>
      </c>
      <c r="I33" s="65"/>
      <c r="J33" s="69" t="s">
        <v>112</v>
      </c>
      <c r="K33" s="70" t="s">
        <v>225</v>
      </c>
      <c r="L33" s="71">
        <v>3</v>
      </c>
      <c r="M33" s="65"/>
      <c r="N33" s="69" t="s">
        <v>112</v>
      </c>
      <c r="O33" s="70" t="s">
        <v>399</v>
      </c>
      <c r="P33" s="71">
        <v>0</v>
      </c>
      <c r="Q33" s="20"/>
    </row>
    <row r="34" spans="1:17" ht="12.75" customHeight="1">
      <c r="A34" s="20"/>
      <c r="B34" s="69" t="s">
        <v>113</v>
      </c>
      <c r="C34" s="70" t="s">
        <v>196</v>
      </c>
      <c r="D34" s="71">
        <v>7</v>
      </c>
      <c r="E34" s="65"/>
      <c r="F34" s="69" t="s">
        <v>113</v>
      </c>
      <c r="G34" s="70" t="s">
        <v>448</v>
      </c>
      <c r="H34" s="71">
        <v>1</v>
      </c>
      <c r="I34" s="65"/>
      <c r="J34" s="69" t="s">
        <v>113</v>
      </c>
      <c r="K34" s="70" t="s">
        <v>305</v>
      </c>
      <c r="L34" s="71">
        <v>12</v>
      </c>
      <c r="M34" s="65"/>
      <c r="N34" s="69" t="s">
        <v>113</v>
      </c>
      <c r="O34" s="70" t="s">
        <v>287</v>
      </c>
      <c r="P34" s="71">
        <v>10</v>
      </c>
      <c r="Q34" s="20"/>
    </row>
    <row r="35" spans="1:17" ht="12.75" customHeight="1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0</v>
      </c>
      <c r="M35" s="65"/>
      <c r="N35" s="69" t="s">
        <v>114</v>
      </c>
      <c r="O35" s="70" t="s">
        <v>645</v>
      </c>
      <c r="P35" s="71">
        <v>0</v>
      </c>
      <c r="Q35" s="20"/>
    </row>
    <row r="36" spans="1:17" ht="12.75" customHeight="1">
      <c r="A36" s="20"/>
      <c r="B36" s="69"/>
      <c r="C36" s="72" t="s">
        <v>28</v>
      </c>
      <c r="D36" s="73">
        <f>SUM(D28:D35)</f>
        <v>10</v>
      </c>
      <c r="E36" s="65"/>
      <c r="F36" s="69"/>
      <c r="G36" s="72" t="s">
        <v>28</v>
      </c>
      <c r="H36" s="73">
        <f>SUM(H28:H35)</f>
        <v>28</v>
      </c>
      <c r="I36" s="65"/>
      <c r="J36" s="69"/>
      <c r="K36" s="72" t="s">
        <v>28</v>
      </c>
      <c r="L36" s="73">
        <f>SUM(L28:L35)</f>
        <v>36</v>
      </c>
      <c r="M36" s="65"/>
      <c r="N36" s="364"/>
      <c r="O36" s="74" t="s">
        <v>28</v>
      </c>
      <c r="P36" s="73">
        <f>SUM(P28:P35)</f>
        <v>10</v>
      </c>
      <c r="Q36" s="20"/>
    </row>
    <row r="37" spans="1:17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20"/>
    </row>
    <row r="38" spans="1:17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20"/>
    </row>
    <row r="39" spans="1:17" ht="12.75" customHeight="1">
      <c r="A39" s="20"/>
      <c r="B39" s="79" t="s">
        <v>110</v>
      </c>
      <c r="C39" s="80" t="s">
        <v>282</v>
      </c>
      <c r="D39" s="71">
        <v>0</v>
      </c>
      <c r="E39" s="65"/>
      <c r="F39" s="69" t="s">
        <v>110</v>
      </c>
      <c r="G39" s="70" t="s">
        <v>221</v>
      </c>
      <c r="H39" s="71">
        <v>3</v>
      </c>
      <c r="I39" s="65"/>
      <c r="J39" s="69" t="s">
        <v>110</v>
      </c>
      <c r="K39" s="70" t="s">
        <v>760</v>
      </c>
      <c r="L39" s="71">
        <v>9</v>
      </c>
      <c r="M39" s="65"/>
      <c r="N39" s="69" t="s">
        <v>110</v>
      </c>
      <c r="O39" s="70" t="s">
        <v>302</v>
      </c>
      <c r="P39" s="71">
        <v>9</v>
      </c>
      <c r="Q39" s="20"/>
    </row>
    <row r="40" spans="1:17" ht="12.75" customHeight="1">
      <c r="A40" s="20"/>
      <c r="B40" s="79" t="s">
        <v>111</v>
      </c>
      <c r="C40" s="80" t="s">
        <v>216</v>
      </c>
      <c r="D40" s="71">
        <v>0</v>
      </c>
      <c r="E40" s="65"/>
      <c r="F40" s="69" t="s">
        <v>111</v>
      </c>
      <c r="G40" s="70" t="s">
        <v>310</v>
      </c>
      <c r="H40" s="71">
        <v>6</v>
      </c>
      <c r="I40" s="65"/>
      <c r="J40" s="69" t="s">
        <v>111</v>
      </c>
      <c r="K40" s="70" t="s">
        <v>454</v>
      </c>
      <c r="L40" s="71">
        <v>0</v>
      </c>
      <c r="M40" s="65"/>
      <c r="N40" s="69" t="s">
        <v>111</v>
      </c>
      <c r="O40" s="70" t="s">
        <v>233</v>
      </c>
      <c r="P40" s="71">
        <v>0</v>
      </c>
      <c r="Q40" s="20"/>
    </row>
    <row r="41" spans="1:17" ht="12.75" customHeight="1">
      <c r="A41" s="20"/>
      <c r="B41" s="79" t="s">
        <v>111</v>
      </c>
      <c r="C41" s="80" t="s">
        <v>306</v>
      </c>
      <c r="D41" s="71">
        <v>0</v>
      </c>
      <c r="E41" s="65"/>
      <c r="F41" s="69" t="s">
        <v>111</v>
      </c>
      <c r="G41" s="70" t="s">
        <v>759</v>
      </c>
      <c r="H41" s="71">
        <v>0</v>
      </c>
      <c r="I41" s="65"/>
      <c r="J41" s="69" t="s">
        <v>111</v>
      </c>
      <c r="K41" s="70" t="s">
        <v>456</v>
      </c>
      <c r="L41" s="71">
        <v>0</v>
      </c>
      <c r="M41" s="65"/>
      <c r="N41" s="69" t="s">
        <v>111</v>
      </c>
      <c r="O41" s="70" t="s">
        <v>870</v>
      </c>
      <c r="P41" s="71">
        <v>0</v>
      </c>
      <c r="Q41" s="20"/>
    </row>
    <row r="42" spans="1:17" ht="12.75" customHeight="1">
      <c r="A42" s="20"/>
      <c r="B42" s="79" t="s">
        <v>112</v>
      </c>
      <c r="C42" s="80" t="s">
        <v>286</v>
      </c>
      <c r="D42" s="71">
        <v>6</v>
      </c>
      <c r="E42" s="65"/>
      <c r="F42" s="69" t="s">
        <v>112</v>
      </c>
      <c r="G42" s="70" t="s">
        <v>301</v>
      </c>
      <c r="H42" s="71">
        <v>0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296</v>
      </c>
      <c r="P42" s="71">
        <v>3</v>
      </c>
      <c r="Q42" s="20"/>
    </row>
    <row r="43" spans="1:17" ht="12.75" customHeight="1">
      <c r="A43" s="20"/>
      <c r="B43" s="79" t="s">
        <v>112</v>
      </c>
      <c r="C43" s="80" t="s">
        <v>417</v>
      </c>
      <c r="D43" s="71">
        <v>0</v>
      </c>
      <c r="E43" s="65"/>
      <c r="F43" s="69" t="s">
        <v>112</v>
      </c>
      <c r="G43" s="70" t="s">
        <v>427</v>
      </c>
      <c r="H43" s="71">
        <v>0</v>
      </c>
      <c r="I43" s="65"/>
      <c r="J43" s="69" t="s">
        <v>112</v>
      </c>
      <c r="K43" s="70" t="s">
        <v>457</v>
      </c>
      <c r="L43" s="71">
        <v>0</v>
      </c>
      <c r="M43" s="65"/>
      <c r="N43" s="69" t="s">
        <v>112</v>
      </c>
      <c r="O43" s="70" t="s">
        <v>240</v>
      </c>
      <c r="P43" s="71">
        <v>3</v>
      </c>
      <c r="Q43" s="20"/>
    </row>
    <row r="44" spans="1:17" ht="12.75" customHeight="1">
      <c r="A44" s="20"/>
      <c r="B44" s="79" t="s">
        <v>112</v>
      </c>
      <c r="C44" s="80" t="s">
        <v>418</v>
      </c>
      <c r="D44" s="71">
        <v>0</v>
      </c>
      <c r="E44" s="65"/>
      <c r="F44" s="69" t="s">
        <v>112</v>
      </c>
      <c r="G44" s="70" t="s">
        <v>428</v>
      </c>
      <c r="H44" s="71">
        <v>0</v>
      </c>
      <c r="I44" s="65"/>
      <c r="J44" s="69" t="s">
        <v>112</v>
      </c>
      <c r="K44" s="70" t="s">
        <v>295</v>
      </c>
      <c r="L44" s="71">
        <v>0</v>
      </c>
      <c r="M44" s="65"/>
      <c r="N44" s="69" t="s">
        <v>112</v>
      </c>
      <c r="O44" s="70" t="s">
        <v>256</v>
      </c>
      <c r="P44" s="71">
        <v>0</v>
      </c>
      <c r="Q44" s="20"/>
    </row>
    <row r="45" spans="1:17" ht="12.75" customHeight="1">
      <c r="A45" s="20"/>
      <c r="B45" s="79" t="s">
        <v>113</v>
      </c>
      <c r="C45" s="80" t="s">
        <v>307</v>
      </c>
      <c r="D45" s="71">
        <v>16</v>
      </c>
      <c r="E45" s="65"/>
      <c r="F45" s="69" t="s">
        <v>113</v>
      </c>
      <c r="G45" s="70" t="s">
        <v>198</v>
      </c>
      <c r="H45" s="71">
        <v>10</v>
      </c>
      <c r="I45" s="65"/>
      <c r="J45" s="69" t="s">
        <v>113</v>
      </c>
      <c r="K45" s="70" t="s">
        <v>262</v>
      </c>
      <c r="L45" s="71">
        <v>0</v>
      </c>
      <c r="M45" s="65"/>
      <c r="N45" s="69" t="s">
        <v>113</v>
      </c>
      <c r="O45" s="70" t="s">
        <v>343</v>
      </c>
      <c r="P45" s="71">
        <v>1</v>
      </c>
      <c r="Q45" s="20"/>
    </row>
    <row r="46" spans="1:17" ht="12.75" customHeight="1">
      <c r="A46" s="20"/>
      <c r="B46" s="79" t="s">
        <v>114</v>
      </c>
      <c r="C46" s="80" t="s">
        <v>869</v>
      </c>
      <c r="D46" s="71">
        <v>0</v>
      </c>
      <c r="E46" s="65"/>
      <c r="F46" s="69" t="s">
        <v>114</v>
      </c>
      <c r="G46" s="70" t="s">
        <v>482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12</v>
      </c>
      <c r="Q46" s="20"/>
    </row>
    <row r="47" spans="1:17" ht="12.75" customHeight="1">
      <c r="A47" s="20"/>
      <c r="B47" s="69"/>
      <c r="C47" s="72" t="s">
        <v>28</v>
      </c>
      <c r="D47" s="73">
        <f>SUM(D39:D46)</f>
        <v>22</v>
      </c>
      <c r="E47" s="65"/>
      <c r="F47" s="69"/>
      <c r="G47" s="72" t="s">
        <v>28</v>
      </c>
      <c r="H47" s="73">
        <f>SUM(H39:H46)</f>
        <v>19</v>
      </c>
      <c r="I47" s="65"/>
      <c r="J47" s="69"/>
      <c r="K47" s="72" t="s">
        <v>28</v>
      </c>
      <c r="L47" s="73">
        <f>SUM(L39:L46)</f>
        <v>9</v>
      </c>
      <c r="M47" s="65"/>
      <c r="N47" s="69"/>
      <c r="O47" s="72" t="s">
        <v>28</v>
      </c>
      <c r="P47" s="73">
        <f>SUM(P39:P46)</f>
        <v>28</v>
      </c>
      <c r="Q47" s="20"/>
    </row>
    <row r="48" spans="1:17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0"/>
    </row>
    <row r="49" spans="1:20" ht="12.75" customHeight="1">
      <c r="A49" s="20"/>
      <c r="B49" s="601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74</v>
      </c>
      <c r="P49" s="83"/>
      <c r="Q49" s="20"/>
      <c r="R49" s="368"/>
      <c r="S49" s="369"/>
      <c r="T49" s="266"/>
    </row>
    <row r="50" spans="1:20" ht="12.75" customHeight="1">
      <c r="A50" s="20"/>
      <c r="B50" s="455"/>
      <c r="C50" s="84" t="s">
        <v>161</v>
      </c>
      <c r="D50" s="85">
        <f>L47</f>
        <v>9</v>
      </c>
      <c r="E50" s="86"/>
      <c r="F50" s="87" t="s">
        <v>32</v>
      </c>
      <c r="G50" s="84" t="s">
        <v>839</v>
      </c>
      <c r="H50" s="85">
        <f>H36</f>
        <v>28</v>
      </c>
      <c r="I50" s="86"/>
      <c r="J50" s="87" t="s">
        <v>32</v>
      </c>
      <c r="K50" s="84" t="s">
        <v>572</v>
      </c>
      <c r="L50" s="85">
        <f>P25</f>
        <v>80</v>
      </c>
      <c r="M50" s="86"/>
      <c r="N50" s="479" t="s">
        <v>83</v>
      </c>
      <c r="O50" s="84" t="s">
        <v>19</v>
      </c>
      <c r="P50" s="88">
        <f>L36</f>
        <v>36</v>
      </c>
      <c r="Q50" s="20"/>
      <c r="R50" s="368"/>
      <c r="S50" s="369"/>
      <c r="T50" s="266"/>
    </row>
    <row r="51" spans="1:20" ht="12.75" customHeight="1">
      <c r="A51" s="20"/>
      <c r="B51" s="456" t="s">
        <v>32</v>
      </c>
      <c r="C51" s="89" t="s">
        <v>838</v>
      </c>
      <c r="D51" s="90">
        <f>D14</f>
        <v>29</v>
      </c>
      <c r="E51" s="90"/>
      <c r="F51" s="242"/>
      <c r="G51" s="89" t="s">
        <v>20</v>
      </c>
      <c r="H51" s="90">
        <f>L14</f>
        <v>21</v>
      </c>
      <c r="I51" s="91"/>
      <c r="J51" s="99"/>
      <c r="K51" s="89" t="s">
        <v>21</v>
      </c>
      <c r="L51" s="90">
        <f>D25</f>
        <v>28</v>
      </c>
      <c r="M51" s="91"/>
      <c r="N51" s="469"/>
      <c r="O51" s="89" t="s">
        <v>794</v>
      </c>
      <c r="P51" s="94">
        <f>H14</f>
        <v>22</v>
      </c>
      <c r="Q51" s="20"/>
      <c r="R51" s="368"/>
      <c r="S51" s="369"/>
      <c r="T51" s="266"/>
    </row>
    <row r="52" spans="1:20" ht="12.75" customHeight="1">
      <c r="A52" s="20"/>
      <c r="B52" s="457"/>
      <c r="C52" s="16"/>
      <c r="D52" s="16"/>
      <c r="E52" s="91"/>
      <c r="F52" s="451"/>
      <c r="G52" s="16"/>
      <c r="H52" s="16"/>
      <c r="I52" s="91"/>
      <c r="J52" s="460"/>
      <c r="K52" s="347"/>
      <c r="L52" s="262"/>
      <c r="M52" s="91"/>
      <c r="N52" s="248"/>
      <c r="O52" s="347"/>
      <c r="P52" s="263"/>
      <c r="Q52" s="20"/>
      <c r="R52" s="368"/>
      <c r="S52" s="369"/>
      <c r="T52" s="266"/>
    </row>
    <row r="53" spans="1:20" ht="12.75" customHeight="1">
      <c r="A53" s="20"/>
      <c r="B53" s="458"/>
      <c r="C53" s="89" t="s">
        <v>379</v>
      </c>
      <c r="D53" s="90">
        <f>H47</f>
        <v>19</v>
      </c>
      <c r="E53" s="91"/>
      <c r="F53" s="242" t="s">
        <v>83</v>
      </c>
      <c r="G53" s="89" t="s">
        <v>612</v>
      </c>
      <c r="H53" s="90">
        <f>P14</f>
        <v>11</v>
      </c>
      <c r="I53" s="91"/>
      <c r="J53" s="469" t="s">
        <v>83</v>
      </c>
      <c r="K53" s="89" t="s">
        <v>25</v>
      </c>
      <c r="L53" s="90">
        <f>L25</f>
        <v>49</v>
      </c>
      <c r="M53" s="91"/>
      <c r="N53" s="304" t="s">
        <v>32</v>
      </c>
      <c r="O53" s="89" t="s">
        <v>608</v>
      </c>
      <c r="P53" s="94">
        <f>H25</f>
        <v>20</v>
      </c>
      <c r="Q53" s="20"/>
      <c r="R53" s="368"/>
      <c r="S53" s="369"/>
      <c r="T53" s="266"/>
    </row>
    <row r="54" spans="1:20" ht="12.75" customHeight="1">
      <c r="A54" s="20"/>
      <c r="B54" s="459" t="s">
        <v>32</v>
      </c>
      <c r="C54" s="100" t="s">
        <v>530</v>
      </c>
      <c r="D54" s="101">
        <f>D47</f>
        <v>22</v>
      </c>
      <c r="E54" s="100"/>
      <c r="F54" s="305"/>
      <c r="G54" s="100" t="s">
        <v>160</v>
      </c>
      <c r="H54" s="101">
        <f>P47</f>
        <v>28</v>
      </c>
      <c r="I54" s="233"/>
      <c r="J54" s="148"/>
      <c r="K54" s="100" t="s">
        <v>797</v>
      </c>
      <c r="L54" s="101">
        <f>P36</f>
        <v>10</v>
      </c>
      <c r="M54" s="233"/>
      <c r="N54" s="471"/>
      <c r="O54" s="100" t="s">
        <v>159</v>
      </c>
      <c r="P54" s="102">
        <f>D36</f>
        <v>10</v>
      </c>
      <c r="Q54" s="20"/>
      <c r="R54" s="368"/>
      <c r="S54" s="369"/>
      <c r="T54" s="266"/>
    </row>
    <row r="55" spans="1:20" ht="12.75" customHeight="1">
      <c r="A55" s="20"/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Q55" s="20"/>
      <c r="R55" s="368"/>
      <c r="S55" s="369"/>
      <c r="T55" s="266"/>
    </row>
    <row r="56" spans="1:20" ht="12.75" customHeight="1">
      <c r="A56" s="20"/>
      <c r="B56" s="594" t="s">
        <v>138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20"/>
      <c r="R56" s="368"/>
      <c r="S56" s="369"/>
      <c r="T56" s="266"/>
    </row>
    <row r="57" spans="1:20" ht="12.75" customHeight="1">
      <c r="A57" s="20"/>
      <c r="B57" s="108" t="s">
        <v>120</v>
      </c>
      <c r="C57" s="109"/>
      <c r="D57" s="81">
        <f>$P$25</f>
        <v>80</v>
      </c>
      <c r="E57" s="65"/>
      <c r="F57" s="596" t="s">
        <v>884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Q57" s="20"/>
      <c r="R57" s="614"/>
      <c r="S57" s="614"/>
      <c r="T57" s="614"/>
    </row>
    <row r="58" spans="1:20" ht="12.75" customHeight="1">
      <c r="A58" s="20"/>
      <c r="B58" s="108" t="s">
        <v>25</v>
      </c>
      <c r="C58" s="109"/>
      <c r="D58" s="81">
        <f>$L$25</f>
        <v>49</v>
      </c>
      <c r="E58" s="65"/>
      <c r="F58" s="596" t="s">
        <v>885</v>
      </c>
      <c r="G58" s="597"/>
      <c r="H58" s="597"/>
      <c r="I58" s="597"/>
      <c r="J58" s="597"/>
      <c r="K58" s="597"/>
      <c r="L58" s="598"/>
      <c r="M58" s="112"/>
      <c r="N58" s="95" t="s">
        <v>111</v>
      </c>
      <c r="O58" s="91" t="s">
        <v>255</v>
      </c>
      <c r="P58" s="97">
        <f>MAX(D6:D12,H6:H12,L6:L12,P6:P12,D17:D23,H17:H23,L17:L23,P17:P23,D28:D34,H28:H34,L28:L34,P28:P34,D39:D45,H39:H45,L39:L45,P39:P45)</f>
        <v>27</v>
      </c>
      <c r="Q58" s="20"/>
    </row>
    <row r="59" spans="1:20" ht="12.75" customHeight="1">
      <c r="A59" s="20"/>
      <c r="B59" s="108" t="s">
        <v>19</v>
      </c>
      <c r="C59" s="109"/>
      <c r="D59" s="81">
        <f>$L$36</f>
        <v>36</v>
      </c>
      <c r="E59" s="65"/>
      <c r="F59" s="596" t="s">
        <v>886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  <c r="Q59" s="20"/>
    </row>
    <row r="60" spans="1:20" ht="12.75" customHeight="1">
      <c r="A60" s="20"/>
      <c r="B60" s="108" t="s">
        <v>115</v>
      </c>
      <c r="C60" s="109"/>
      <c r="D60" s="81">
        <f>$D$14</f>
        <v>29</v>
      </c>
      <c r="E60" s="65"/>
      <c r="F60" s="596" t="s">
        <v>887</v>
      </c>
      <c r="G60" s="597"/>
      <c r="H60" s="597"/>
      <c r="I60" s="597"/>
      <c r="J60" s="597"/>
      <c r="K60" s="597"/>
      <c r="L60" s="598"/>
      <c r="M60" s="112"/>
      <c r="N60" s="95" t="s">
        <v>120</v>
      </c>
      <c r="O60" s="89"/>
      <c r="P60" s="97">
        <f>MAX(D14,H14,L14,P14,D25,H25,L25,P25,D36,H36,L36,P36,D47,H47,L47,P47)</f>
        <v>80</v>
      </c>
      <c r="Q60" s="20"/>
    </row>
    <row r="61" spans="1:20" ht="12.75" customHeight="1">
      <c r="A61" s="20"/>
      <c r="B61" s="108" t="s">
        <v>21</v>
      </c>
      <c r="C61" s="109"/>
      <c r="D61" s="81">
        <f>$D$25</f>
        <v>28</v>
      </c>
      <c r="E61" s="65"/>
      <c r="F61" s="596" t="s">
        <v>888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  <c r="Q61" s="20"/>
    </row>
    <row r="62" spans="1:20" ht="12.75" customHeight="1">
      <c r="A62" s="20"/>
      <c r="B62" s="108" t="s">
        <v>24</v>
      </c>
      <c r="C62" s="109"/>
      <c r="D62" s="81">
        <f>$H$36</f>
        <v>28</v>
      </c>
      <c r="E62" s="65"/>
      <c r="F62" s="596" t="s">
        <v>889</v>
      </c>
      <c r="G62" s="597"/>
      <c r="H62" s="597"/>
      <c r="I62" s="597"/>
      <c r="J62" s="597"/>
      <c r="K62" s="597"/>
      <c r="L62" s="598"/>
      <c r="M62" s="112"/>
      <c r="N62" s="95" t="s">
        <v>161</v>
      </c>
      <c r="O62" s="89"/>
      <c r="P62" s="97">
        <f>MIN(D14,H14,L14,P14,D25,H25,L25,P25,D36,H36,L36,P36,D47,H47,L47,P47)</f>
        <v>9</v>
      </c>
      <c r="Q62" s="20"/>
    </row>
    <row r="63" spans="1:20" ht="12.75" customHeight="1">
      <c r="A63" s="20"/>
      <c r="B63" s="108" t="s">
        <v>160</v>
      </c>
      <c r="C63" s="109"/>
      <c r="D63" s="81">
        <f>$P$47</f>
        <v>28</v>
      </c>
      <c r="E63" s="65"/>
      <c r="F63" s="596" t="s">
        <v>890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  <c r="Q63" s="20"/>
    </row>
    <row r="64" spans="1:20" ht="12.75" customHeight="1">
      <c r="A64" s="20"/>
      <c r="B64" s="108" t="s">
        <v>58</v>
      </c>
      <c r="C64" s="109"/>
      <c r="D64" s="81">
        <f>$D$47</f>
        <v>22</v>
      </c>
      <c r="E64" s="65"/>
      <c r="F64" s="596" t="s">
        <v>891</v>
      </c>
      <c r="G64" s="597"/>
      <c r="H64" s="597"/>
      <c r="I64" s="597"/>
      <c r="J64" s="597"/>
      <c r="K64" s="597"/>
      <c r="L64" s="598"/>
      <c r="M64" s="112"/>
      <c r="N64" s="232" t="s">
        <v>115</v>
      </c>
      <c r="O64" s="233"/>
      <c r="P64" s="114">
        <v>-15</v>
      </c>
      <c r="Q64" s="20"/>
    </row>
    <row r="65" spans="1:20" ht="12.75" customHeight="1">
      <c r="A65" s="20"/>
      <c r="B65" s="108" t="s">
        <v>155</v>
      </c>
      <c r="C65" s="109"/>
      <c r="D65" s="81">
        <f>$H$14</f>
        <v>22</v>
      </c>
      <c r="E65" s="65"/>
      <c r="F65" s="596" t="s">
        <v>892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  <c r="Q65" s="20"/>
    </row>
    <row r="66" spans="1:20" ht="12.75" customHeight="1">
      <c r="A66" s="20"/>
      <c r="B66" s="108" t="s">
        <v>20</v>
      </c>
      <c r="C66" s="109"/>
      <c r="D66" s="81">
        <f>$L$14</f>
        <v>21</v>
      </c>
      <c r="E66" s="65"/>
      <c r="F66" s="596" t="s">
        <v>893</v>
      </c>
      <c r="G66" s="597"/>
      <c r="H66" s="597"/>
      <c r="I66" s="597"/>
      <c r="J66" s="597"/>
      <c r="K66" s="597"/>
      <c r="L66" s="598"/>
      <c r="M66" s="112"/>
      <c r="N66" s="104" t="s">
        <v>139</v>
      </c>
      <c r="O66" s="106"/>
      <c r="P66" s="115"/>
      <c r="Q66" s="20"/>
    </row>
    <row r="67" spans="1:20" ht="12.75" customHeight="1">
      <c r="A67" s="20"/>
      <c r="B67" s="108" t="s">
        <v>162</v>
      </c>
      <c r="C67" s="109"/>
      <c r="D67" s="81">
        <f>$H$25</f>
        <v>20</v>
      </c>
      <c r="E67" s="65"/>
      <c r="F67" s="596" t="s">
        <v>894</v>
      </c>
      <c r="G67" s="597"/>
      <c r="H67" s="597"/>
      <c r="I67" s="597"/>
      <c r="J67" s="597"/>
      <c r="K67" s="597"/>
      <c r="L67" s="598"/>
      <c r="M67" s="112"/>
      <c r="N67" s="617" t="s">
        <v>877</v>
      </c>
      <c r="O67" s="618"/>
      <c r="P67" s="619"/>
      <c r="Q67" s="20"/>
      <c r="R67" s="368"/>
      <c r="S67" s="369"/>
      <c r="T67" s="266"/>
    </row>
    <row r="68" spans="1:20" ht="12.75" customHeight="1">
      <c r="A68" s="20"/>
      <c r="B68" s="108" t="s">
        <v>379</v>
      </c>
      <c r="C68" s="109"/>
      <c r="D68" s="81">
        <f>$H$47</f>
        <v>19</v>
      </c>
      <c r="E68" s="65"/>
      <c r="F68" s="596" t="s">
        <v>895</v>
      </c>
      <c r="G68" s="597"/>
      <c r="H68" s="597"/>
      <c r="I68" s="597"/>
      <c r="J68" s="597"/>
      <c r="K68" s="597"/>
      <c r="L68" s="598"/>
      <c r="M68" s="112"/>
      <c r="N68" s="613" t="s">
        <v>881</v>
      </c>
      <c r="O68" s="614"/>
      <c r="P68" s="615"/>
      <c r="Q68" s="20"/>
      <c r="R68" s="368"/>
      <c r="S68" s="369"/>
      <c r="T68" s="266"/>
    </row>
    <row r="69" spans="1:20" ht="12.75" customHeight="1">
      <c r="A69" s="20"/>
      <c r="B69" s="108" t="s">
        <v>26</v>
      </c>
      <c r="C69" s="109"/>
      <c r="D69" s="81">
        <f>$P$14</f>
        <v>11</v>
      </c>
      <c r="E69" s="65"/>
      <c r="F69" s="596" t="s">
        <v>896</v>
      </c>
      <c r="G69" s="597"/>
      <c r="H69" s="597"/>
      <c r="I69" s="597"/>
      <c r="J69" s="597"/>
      <c r="K69" s="597"/>
      <c r="L69" s="598"/>
      <c r="M69" s="112"/>
      <c r="N69" s="613" t="s">
        <v>880</v>
      </c>
      <c r="O69" s="614"/>
      <c r="P69" s="615"/>
      <c r="Q69" s="20"/>
      <c r="R69" s="368"/>
      <c r="S69" s="369"/>
      <c r="T69" s="266"/>
    </row>
    <row r="70" spans="1:20" ht="12.75" customHeight="1">
      <c r="A70" s="20"/>
      <c r="B70" s="108" t="s">
        <v>84</v>
      </c>
      <c r="C70" s="109"/>
      <c r="D70" s="81">
        <f>$P$36</f>
        <v>10</v>
      </c>
      <c r="E70" s="65"/>
      <c r="F70" s="596" t="s">
        <v>897</v>
      </c>
      <c r="G70" s="597"/>
      <c r="H70" s="597"/>
      <c r="I70" s="597"/>
      <c r="J70" s="597"/>
      <c r="K70" s="597"/>
      <c r="L70" s="598"/>
      <c r="M70" s="112"/>
      <c r="N70" s="613" t="s">
        <v>879</v>
      </c>
      <c r="O70" s="614"/>
      <c r="P70" s="615"/>
      <c r="Q70" s="20"/>
      <c r="R70" s="368"/>
      <c r="S70" s="369"/>
      <c r="T70" s="266"/>
    </row>
    <row r="71" spans="1:20" ht="12.75" customHeight="1">
      <c r="A71" s="20"/>
      <c r="B71" s="108" t="s">
        <v>159</v>
      </c>
      <c r="C71" s="109"/>
      <c r="D71" s="81">
        <f>$D$36</f>
        <v>10</v>
      </c>
      <c r="E71" s="65"/>
      <c r="F71" s="596" t="s">
        <v>898</v>
      </c>
      <c r="G71" s="597"/>
      <c r="H71" s="597"/>
      <c r="I71" s="597"/>
      <c r="J71" s="597"/>
      <c r="K71" s="597"/>
      <c r="L71" s="598"/>
      <c r="M71" s="112"/>
      <c r="N71" s="613" t="s">
        <v>875</v>
      </c>
      <c r="O71" s="614"/>
      <c r="P71" s="615"/>
      <c r="Q71" s="20"/>
      <c r="R71" s="368"/>
      <c r="S71" s="369"/>
      <c r="T71" s="266"/>
    </row>
    <row r="72" spans="1:20" ht="12.75" customHeight="1">
      <c r="A72" s="20"/>
      <c r="B72" s="108" t="s">
        <v>161</v>
      </c>
      <c r="C72" s="109"/>
      <c r="D72" s="81">
        <f>$L$47</f>
        <v>9</v>
      </c>
      <c r="E72" s="65"/>
      <c r="F72" s="596" t="s">
        <v>899</v>
      </c>
      <c r="G72" s="597"/>
      <c r="H72" s="597"/>
      <c r="I72" s="597"/>
      <c r="J72" s="597"/>
      <c r="K72" s="597"/>
      <c r="L72" s="598"/>
      <c r="M72" s="112"/>
      <c r="N72" s="613" t="s">
        <v>878</v>
      </c>
      <c r="O72" s="614"/>
      <c r="P72" s="615"/>
      <c r="Q72" s="20"/>
      <c r="R72" s="368"/>
      <c r="S72" s="369"/>
      <c r="T72" s="266"/>
    </row>
    <row r="73" spans="1:20" ht="12.75" customHeight="1">
      <c r="A73" s="20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13" t="s">
        <v>876</v>
      </c>
      <c r="O73" s="614"/>
      <c r="P73" s="615"/>
      <c r="Q73" s="20"/>
      <c r="R73" s="368"/>
      <c r="S73" s="369"/>
      <c r="T73" s="266"/>
    </row>
    <row r="74" spans="1:20" ht="12.75" customHeight="1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3</v>
      </c>
      <c r="J74" s="237">
        <f>'wk10'!J74+I74</f>
        <v>39</v>
      </c>
      <c r="K74" s="640" t="s">
        <v>903</v>
      </c>
      <c r="L74" s="640"/>
      <c r="M74" s="65"/>
      <c r="N74" s="624" t="s">
        <v>874</v>
      </c>
      <c r="O74" s="625"/>
      <c r="P74" s="626"/>
      <c r="Q74" s="20"/>
      <c r="R74" s="368"/>
      <c r="S74" s="369"/>
      <c r="T74" s="266"/>
    </row>
    <row r="75" spans="1:20">
      <c r="A75" s="20"/>
      <c r="B75" s="110" t="s">
        <v>501</v>
      </c>
      <c r="C75" s="111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5</v>
      </c>
      <c r="J75" s="120">
        <f>'wk10'!J75+I75</f>
        <v>49</v>
      </c>
      <c r="K75" s="640" t="s">
        <v>900</v>
      </c>
      <c r="L75" s="640"/>
      <c r="M75" s="65"/>
      <c r="N75" s="621" t="str">
        <f>'wk12'!$B$3</f>
        <v>OFF: ARI &amp; KC</v>
      </c>
      <c r="O75" s="622"/>
      <c r="P75" s="623"/>
      <c r="Q75" s="20"/>
    </row>
    <row r="76" spans="1:20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Q76" s="20"/>
    </row>
  </sheetData>
  <sortState xmlns:xlrd2="http://schemas.microsoft.com/office/spreadsheetml/2017/richdata2" ref="B57:D72">
    <sortCondition descending="1" ref="D72"/>
  </sortState>
  <mergeCells count="50">
    <mergeCell ref="R57:T57"/>
    <mergeCell ref="F1:L2"/>
    <mergeCell ref="F66:L66"/>
    <mergeCell ref="F67:L67"/>
    <mergeCell ref="F16:G16"/>
    <mergeCell ref="J16:K16"/>
    <mergeCell ref="F5:G5"/>
    <mergeCell ref="J5:K5"/>
    <mergeCell ref="B49:N49"/>
    <mergeCell ref="N27:O27"/>
    <mergeCell ref="B38:C38"/>
    <mergeCell ref="F38:G38"/>
    <mergeCell ref="F57:L57"/>
    <mergeCell ref="F64:L64"/>
    <mergeCell ref="N16:O16"/>
    <mergeCell ref="B16:C16"/>
    <mergeCell ref="B1:C1"/>
    <mergeCell ref="G75:H75"/>
    <mergeCell ref="G74:H74"/>
    <mergeCell ref="K74:L74"/>
    <mergeCell ref="K75:L75"/>
    <mergeCell ref="F60:L60"/>
    <mergeCell ref="F71:L71"/>
    <mergeCell ref="B5:C5"/>
    <mergeCell ref="F58:L58"/>
    <mergeCell ref="F59:L59"/>
    <mergeCell ref="F69:L69"/>
    <mergeCell ref="F61:L61"/>
    <mergeCell ref="B27:C27"/>
    <mergeCell ref="F27:G27"/>
    <mergeCell ref="J27:K27"/>
    <mergeCell ref="F68:L68"/>
    <mergeCell ref="N75:P75"/>
    <mergeCell ref="N73:P73"/>
    <mergeCell ref="N72:P72"/>
    <mergeCell ref="N67:P67"/>
    <mergeCell ref="N68:P68"/>
    <mergeCell ref="N69:P69"/>
    <mergeCell ref="N70:P70"/>
    <mergeCell ref="N71:P71"/>
    <mergeCell ref="N74:P74"/>
    <mergeCell ref="B74:D74"/>
    <mergeCell ref="J38:K38"/>
    <mergeCell ref="N38:O38"/>
    <mergeCell ref="F70:L70"/>
    <mergeCell ref="F65:L65"/>
    <mergeCell ref="F72:L72"/>
    <mergeCell ref="F62:L62"/>
    <mergeCell ref="F63:L63"/>
    <mergeCell ref="B56:C56"/>
  </mergeCells>
  <phoneticPr fontId="0" type="noConversion"/>
  <pageMargins left="0" right="0" top="0.09" bottom="0" header="0.13" footer="0.5"/>
  <pageSetup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76"/>
  <sheetViews>
    <sheetView view="pageBreakPreview" topLeftCell="A24" zoomScale="190" zoomScaleNormal="100" zoomScaleSheetLayoutView="190" workbookViewId="0">
      <selection activeCell="C28" sqref="C28:C35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6" width="3.7109375" customWidth="1"/>
    <col min="17" max="17" width="2.42578125" customWidth="1"/>
    <col min="18" max="18" width="17.42578125" customWidth="1"/>
  </cols>
  <sheetData>
    <row r="1" spans="1:18" ht="12.75" customHeight="1">
      <c r="A1" s="20"/>
      <c r="B1" s="588">
        <f>'Team Totals'!$A$1</f>
        <v>2021</v>
      </c>
      <c r="C1" s="588"/>
      <c r="D1" s="64"/>
      <c r="E1" s="65"/>
      <c r="F1" s="591" t="s">
        <v>369</v>
      </c>
      <c r="G1" s="591"/>
      <c r="H1" s="591"/>
      <c r="I1" s="591"/>
      <c r="J1" s="591"/>
      <c r="K1" s="591"/>
      <c r="L1" s="591"/>
      <c r="M1" s="171"/>
      <c r="N1" s="171"/>
      <c r="O1" s="171"/>
      <c r="P1" s="171"/>
      <c r="Q1" s="20"/>
    </row>
    <row r="2" spans="1:18" ht="12.75" customHeight="1">
      <c r="A2" s="20"/>
      <c r="B2" s="64" t="s">
        <v>73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171"/>
      <c r="N2" s="171"/>
      <c r="O2" s="171"/>
      <c r="P2" s="171"/>
      <c r="Q2" s="20"/>
    </row>
    <row r="3" spans="1:18" ht="12.75" customHeight="1">
      <c r="A3" s="20"/>
      <c r="B3" s="587" t="s">
        <v>375</v>
      </c>
      <c r="C3" s="587"/>
      <c r="D3" s="587"/>
      <c r="E3" s="587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20"/>
    </row>
    <row r="4" spans="1:18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0"/>
    </row>
    <row r="5" spans="1:18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20"/>
      <c r="R5" s="5"/>
    </row>
    <row r="6" spans="1:18" ht="12.75" customHeight="1">
      <c r="A6" s="20"/>
      <c r="B6" s="69" t="s">
        <v>110</v>
      </c>
      <c r="C6" s="70" t="s">
        <v>231</v>
      </c>
      <c r="D6" s="71">
        <v>6</v>
      </c>
      <c r="E6" s="65"/>
      <c r="F6" s="69" t="s">
        <v>110</v>
      </c>
      <c r="G6" s="70" t="s">
        <v>209</v>
      </c>
      <c r="H6" s="71">
        <v>7</v>
      </c>
      <c r="I6" s="65"/>
      <c r="J6" s="69" t="s">
        <v>110</v>
      </c>
      <c r="K6" s="70" t="s">
        <v>273</v>
      </c>
      <c r="L6" s="71">
        <v>12</v>
      </c>
      <c r="M6" s="65"/>
      <c r="N6" s="69" t="s">
        <v>110</v>
      </c>
      <c r="O6" s="70" t="s">
        <v>202</v>
      </c>
      <c r="P6" s="71">
        <v>6</v>
      </c>
      <c r="Q6" s="20"/>
      <c r="R6" s="5"/>
    </row>
    <row r="7" spans="1:18" ht="12.75" customHeight="1">
      <c r="A7" s="20"/>
      <c r="B7" s="69" t="s">
        <v>111</v>
      </c>
      <c r="C7" s="70" t="s">
        <v>244</v>
      </c>
      <c r="D7" s="71">
        <v>0</v>
      </c>
      <c r="E7" s="65"/>
      <c r="F7" s="69" t="s">
        <v>111</v>
      </c>
      <c r="G7" s="70" t="s">
        <v>232</v>
      </c>
      <c r="H7" s="71">
        <v>0</v>
      </c>
      <c r="I7" s="65"/>
      <c r="J7" s="69" t="s">
        <v>111</v>
      </c>
      <c r="K7" s="70" t="s">
        <v>401</v>
      </c>
      <c r="L7" s="71">
        <v>0</v>
      </c>
      <c r="M7" s="65"/>
      <c r="N7" s="69" t="s">
        <v>111</v>
      </c>
      <c r="O7" s="70" t="s">
        <v>547</v>
      </c>
      <c r="P7" s="71">
        <v>12</v>
      </c>
      <c r="Q7" s="20"/>
      <c r="R7" s="5"/>
    </row>
    <row r="8" spans="1:18" ht="12.75" customHeight="1">
      <c r="A8" s="20"/>
      <c r="B8" s="69" t="s">
        <v>111</v>
      </c>
      <c r="C8" s="70" t="s">
        <v>904</v>
      </c>
      <c r="D8" s="71">
        <v>0</v>
      </c>
      <c r="E8" s="65"/>
      <c r="F8" s="69" t="s">
        <v>111</v>
      </c>
      <c r="G8" s="70" t="s">
        <v>718</v>
      </c>
      <c r="H8" s="71">
        <v>0</v>
      </c>
      <c r="I8" s="65"/>
      <c r="J8" s="69" t="s">
        <v>111</v>
      </c>
      <c r="K8" s="70" t="s">
        <v>402</v>
      </c>
      <c r="L8" s="71">
        <v>9</v>
      </c>
      <c r="M8" s="65"/>
      <c r="N8" s="69" t="s">
        <v>111</v>
      </c>
      <c r="O8" s="70" t="s">
        <v>300</v>
      </c>
      <c r="P8" s="71">
        <v>0</v>
      </c>
      <c r="Q8" s="20"/>
      <c r="R8" s="5"/>
    </row>
    <row r="9" spans="1:18" ht="12.75" customHeight="1">
      <c r="A9" s="20"/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342</v>
      </c>
      <c r="H9" s="71">
        <v>0</v>
      </c>
      <c r="I9" s="65"/>
      <c r="J9" s="69" t="s">
        <v>112</v>
      </c>
      <c r="K9" s="70" t="s">
        <v>291</v>
      </c>
      <c r="L9" s="71">
        <v>0</v>
      </c>
      <c r="M9" s="65"/>
      <c r="N9" s="69" t="s">
        <v>112</v>
      </c>
      <c r="O9" s="70" t="s">
        <v>226</v>
      </c>
      <c r="P9" s="71">
        <v>0</v>
      </c>
      <c r="Q9" s="20"/>
      <c r="R9" s="5"/>
    </row>
    <row r="10" spans="1:18" ht="12.75" customHeight="1">
      <c r="A10" s="20"/>
      <c r="B10" s="69" t="s">
        <v>112</v>
      </c>
      <c r="C10" s="70" t="s">
        <v>248</v>
      </c>
      <c r="D10" s="71">
        <v>0</v>
      </c>
      <c r="E10" s="65"/>
      <c r="F10" s="69" t="s">
        <v>112</v>
      </c>
      <c r="G10" s="70" t="s">
        <v>685</v>
      </c>
      <c r="H10" s="71">
        <v>0</v>
      </c>
      <c r="I10" s="65"/>
      <c r="J10" s="69" t="s">
        <v>112</v>
      </c>
      <c r="K10" s="70" t="s">
        <v>580</v>
      </c>
      <c r="L10" s="71">
        <v>0</v>
      </c>
      <c r="M10" s="65"/>
      <c r="N10" s="69" t="s">
        <v>112</v>
      </c>
      <c r="O10" s="70" t="s">
        <v>758</v>
      </c>
      <c r="P10" s="71">
        <v>0</v>
      </c>
      <c r="Q10" s="20"/>
      <c r="R10" s="5"/>
    </row>
    <row r="11" spans="1:18" ht="12.75" customHeight="1">
      <c r="A11" s="20"/>
      <c r="B11" s="69" t="s">
        <v>112</v>
      </c>
      <c r="C11" s="70" t="s">
        <v>387</v>
      </c>
      <c r="D11" s="71">
        <v>0</v>
      </c>
      <c r="E11" s="65"/>
      <c r="F11" s="69" t="s">
        <v>112</v>
      </c>
      <c r="G11" s="70" t="s">
        <v>440</v>
      </c>
      <c r="H11" s="71">
        <v>0</v>
      </c>
      <c r="I11" s="65"/>
      <c r="J11" s="69" t="s">
        <v>112</v>
      </c>
      <c r="K11" s="70" t="s">
        <v>799</v>
      </c>
      <c r="L11" s="71">
        <v>6</v>
      </c>
      <c r="M11" s="65"/>
      <c r="N11" s="69" t="s">
        <v>112</v>
      </c>
      <c r="O11" s="70" t="s">
        <v>644</v>
      </c>
      <c r="P11" s="71">
        <v>6</v>
      </c>
      <c r="Q11" s="20"/>
      <c r="R11" s="5"/>
    </row>
    <row r="12" spans="1:18" ht="12.75" customHeight="1">
      <c r="A12" s="20"/>
      <c r="B12" s="69" t="s">
        <v>113</v>
      </c>
      <c r="C12" s="49" t="s">
        <v>242</v>
      </c>
      <c r="D12" s="71">
        <v>7</v>
      </c>
      <c r="E12" s="65"/>
      <c r="F12" s="69" t="s">
        <v>113</v>
      </c>
      <c r="G12" s="70" t="s">
        <v>268</v>
      </c>
      <c r="H12" s="71">
        <v>4</v>
      </c>
      <c r="I12" s="65"/>
      <c r="J12" s="69" t="s">
        <v>113</v>
      </c>
      <c r="K12" s="70" t="s">
        <v>237</v>
      </c>
      <c r="L12" s="71">
        <v>12</v>
      </c>
      <c r="M12" s="65"/>
      <c r="N12" s="69" t="s">
        <v>113</v>
      </c>
      <c r="O12" s="70" t="s">
        <v>770</v>
      </c>
      <c r="P12" s="71">
        <v>1</v>
      </c>
      <c r="Q12" s="20"/>
      <c r="R12" s="5"/>
    </row>
    <row r="13" spans="1:18" ht="12.75" customHeight="1">
      <c r="A13" s="20"/>
      <c r="B13" s="69" t="s">
        <v>114</v>
      </c>
      <c r="C13" s="70" t="s">
        <v>528</v>
      </c>
      <c r="D13" s="71">
        <v>6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464</v>
      </c>
      <c r="L13" s="71">
        <v>0</v>
      </c>
      <c r="M13" s="65"/>
      <c r="N13" s="69" t="s">
        <v>114</v>
      </c>
      <c r="O13" s="70" t="s">
        <v>487</v>
      </c>
      <c r="P13" s="71">
        <v>0</v>
      </c>
      <c r="Q13" s="20"/>
      <c r="R13" s="11"/>
    </row>
    <row r="14" spans="1:18" ht="12.75" customHeight="1">
      <c r="A14" s="20"/>
      <c r="B14" s="69"/>
      <c r="C14" s="72" t="s">
        <v>28</v>
      </c>
      <c r="D14" s="73">
        <f>SUM(D6:D13)</f>
        <v>19</v>
      </c>
      <c r="E14" s="65"/>
      <c r="F14" s="69"/>
      <c r="G14" s="74" t="s">
        <v>28</v>
      </c>
      <c r="H14" s="73">
        <f>SUM(H6:H13)</f>
        <v>11</v>
      </c>
      <c r="I14" s="65"/>
      <c r="J14" s="69"/>
      <c r="K14" s="72" t="s">
        <v>28</v>
      </c>
      <c r="L14" s="73">
        <f>SUM(L6:L13)</f>
        <v>39</v>
      </c>
      <c r="M14" s="65"/>
      <c r="N14" s="69"/>
      <c r="O14" s="72" t="s">
        <v>28</v>
      </c>
      <c r="P14" s="73">
        <f>SUM(P6:P13)</f>
        <v>25</v>
      </c>
      <c r="Q14" s="20"/>
    </row>
    <row r="15" spans="1:18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20"/>
    </row>
    <row r="16" spans="1:18" ht="12.75" customHeight="1">
      <c r="A16" s="20"/>
      <c r="B16" s="589" t="str">
        <f>'Team Totals'!$A$19</f>
        <v>Dogs</v>
      </c>
      <c r="C16" s="590"/>
      <c r="D16" s="238" t="s">
        <v>688</v>
      </c>
      <c r="E16" s="65"/>
      <c r="F16" s="589" t="s">
        <v>162</v>
      </c>
      <c r="G16" s="590"/>
      <c r="H16" s="238" t="s">
        <v>688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  <c r="Q16" s="20"/>
    </row>
    <row r="17" spans="1:18" ht="12.75" customHeight="1">
      <c r="A17" s="20"/>
      <c r="B17" s="69" t="s">
        <v>110</v>
      </c>
      <c r="C17" s="70" t="s">
        <v>194</v>
      </c>
      <c r="D17" s="71">
        <v>3</v>
      </c>
      <c r="E17" s="65"/>
      <c r="F17" s="69" t="s">
        <v>110</v>
      </c>
      <c r="G17" s="70" t="s">
        <v>197</v>
      </c>
      <c r="H17" s="71">
        <v>0</v>
      </c>
      <c r="I17" s="65"/>
      <c r="J17" s="69" t="s">
        <v>110</v>
      </c>
      <c r="K17" s="70" t="s">
        <v>251</v>
      </c>
      <c r="L17" s="71">
        <v>12</v>
      </c>
      <c r="M17" s="65"/>
      <c r="N17" s="69" t="s">
        <v>110</v>
      </c>
      <c r="O17" s="70" t="s">
        <v>270</v>
      </c>
      <c r="P17" s="71">
        <v>0</v>
      </c>
      <c r="Q17" s="50"/>
    </row>
    <row r="18" spans="1:18" ht="12.75" customHeight="1">
      <c r="A18" s="20"/>
      <c r="B18" s="69" t="s">
        <v>111</v>
      </c>
      <c r="C18" s="70" t="s">
        <v>210</v>
      </c>
      <c r="D18" s="71">
        <v>6</v>
      </c>
      <c r="E18" s="65"/>
      <c r="F18" s="69" t="s">
        <v>111</v>
      </c>
      <c r="G18" s="70" t="s">
        <v>384</v>
      </c>
      <c r="H18" s="71">
        <v>0</v>
      </c>
      <c r="I18" s="65"/>
      <c r="J18" s="69" t="s">
        <v>111</v>
      </c>
      <c r="K18" s="70" t="s">
        <v>391</v>
      </c>
      <c r="L18" s="71">
        <v>0</v>
      </c>
      <c r="M18" s="65"/>
      <c r="N18" s="69" t="s">
        <v>111</v>
      </c>
      <c r="O18" s="70" t="s">
        <v>255</v>
      </c>
      <c r="P18" s="71">
        <v>6</v>
      </c>
      <c r="Q18" s="50"/>
    </row>
    <row r="19" spans="1:18" ht="12.75" customHeight="1">
      <c r="A19" s="20"/>
      <c r="B19" s="69" t="s">
        <v>111</v>
      </c>
      <c r="C19" s="70" t="s">
        <v>271</v>
      </c>
      <c r="D19" s="71">
        <v>0</v>
      </c>
      <c r="E19" s="65"/>
      <c r="F19" s="69" t="s">
        <v>111</v>
      </c>
      <c r="G19" s="70" t="s">
        <v>871</v>
      </c>
      <c r="H19" s="71">
        <v>12</v>
      </c>
      <c r="I19" s="65"/>
      <c r="J19" s="69" t="s">
        <v>111</v>
      </c>
      <c r="K19" s="70" t="s">
        <v>222</v>
      </c>
      <c r="L19" s="71">
        <v>3</v>
      </c>
      <c r="M19" s="65"/>
      <c r="N19" s="69" t="s">
        <v>111</v>
      </c>
      <c r="O19" s="70" t="s">
        <v>344</v>
      </c>
      <c r="P19" s="71">
        <v>0</v>
      </c>
      <c r="Q19" s="50"/>
    </row>
    <row r="20" spans="1:18" ht="12.75" customHeight="1">
      <c r="A20" s="20"/>
      <c r="B20" s="69" t="s">
        <v>112</v>
      </c>
      <c r="C20" s="70" t="s">
        <v>279</v>
      </c>
      <c r="D20" s="71">
        <v>0</v>
      </c>
      <c r="E20" s="65"/>
      <c r="F20" s="69" t="s">
        <v>112</v>
      </c>
      <c r="G20" s="70" t="s">
        <v>435</v>
      </c>
      <c r="H20" s="71">
        <v>0</v>
      </c>
      <c r="I20" s="65"/>
      <c r="J20" s="69" t="s">
        <v>112</v>
      </c>
      <c r="K20" s="70" t="s">
        <v>298</v>
      </c>
      <c r="L20" s="71">
        <v>0</v>
      </c>
      <c r="M20" s="65"/>
      <c r="N20" s="69" t="s">
        <v>112</v>
      </c>
      <c r="O20" s="70" t="s">
        <v>383</v>
      </c>
      <c r="P20" s="71">
        <v>0</v>
      </c>
      <c r="Q20" s="50"/>
    </row>
    <row r="21" spans="1:18" ht="12.75" customHeight="1">
      <c r="A21" s="20"/>
      <c r="B21" s="69" t="s">
        <v>112</v>
      </c>
      <c r="C21" s="70" t="s">
        <v>349</v>
      </c>
      <c r="D21" s="71">
        <v>0</v>
      </c>
      <c r="E21" s="65"/>
      <c r="F21" s="69" t="s">
        <v>112</v>
      </c>
      <c r="G21" s="70" t="s">
        <v>433</v>
      </c>
      <c r="H21" s="71">
        <v>0</v>
      </c>
      <c r="I21" s="65"/>
      <c r="J21" s="69" t="s">
        <v>112</v>
      </c>
      <c r="K21" s="70" t="s">
        <v>275</v>
      </c>
      <c r="L21" s="71">
        <v>0</v>
      </c>
      <c r="M21" s="65"/>
      <c r="N21" s="69" t="s">
        <v>112</v>
      </c>
      <c r="O21" s="70" t="s">
        <v>266</v>
      </c>
      <c r="P21" s="71">
        <v>1</v>
      </c>
      <c r="Q21" s="50"/>
    </row>
    <row r="22" spans="1:18" ht="12.75" customHeight="1">
      <c r="A22" s="20"/>
      <c r="B22" s="69" t="s">
        <v>112</v>
      </c>
      <c r="C22" s="70" t="s">
        <v>195</v>
      </c>
      <c r="D22" s="71">
        <v>0</v>
      </c>
      <c r="E22" s="65"/>
      <c r="F22" s="69" t="s">
        <v>112</v>
      </c>
      <c r="G22" s="70" t="s">
        <v>345</v>
      </c>
      <c r="H22" s="71">
        <v>0</v>
      </c>
      <c r="I22" s="65"/>
      <c r="J22" s="69" t="s">
        <v>112</v>
      </c>
      <c r="K22" s="70" t="s">
        <v>393</v>
      </c>
      <c r="L22" s="71">
        <v>0</v>
      </c>
      <c r="M22" s="65"/>
      <c r="N22" s="69" t="s">
        <v>112</v>
      </c>
      <c r="O22" s="70" t="s">
        <v>205</v>
      </c>
      <c r="P22" s="71">
        <v>0</v>
      </c>
      <c r="Q22" s="50"/>
    </row>
    <row r="23" spans="1:18" ht="12.75" customHeight="1">
      <c r="A23" s="20"/>
      <c r="B23" s="69" t="s">
        <v>113</v>
      </c>
      <c r="C23" s="70" t="s">
        <v>293</v>
      </c>
      <c r="D23" s="71">
        <v>7</v>
      </c>
      <c r="E23" s="65"/>
      <c r="F23" s="69" t="s">
        <v>113</v>
      </c>
      <c r="G23" s="70" t="s">
        <v>436</v>
      </c>
      <c r="H23" s="71">
        <v>0</v>
      </c>
      <c r="I23" s="65"/>
      <c r="J23" s="69" t="s">
        <v>113</v>
      </c>
      <c r="K23" s="70" t="s">
        <v>544</v>
      </c>
      <c r="L23" s="71">
        <v>1</v>
      </c>
      <c r="M23" s="65"/>
      <c r="N23" s="69" t="s">
        <v>113</v>
      </c>
      <c r="O23" s="70" t="s">
        <v>437</v>
      </c>
      <c r="P23" s="71">
        <v>14</v>
      </c>
      <c r="Q23" s="50"/>
    </row>
    <row r="24" spans="1:18" ht="12.75" customHeight="1">
      <c r="A24" s="20"/>
      <c r="B24" s="69" t="s">
        <v>114</v>
      </c>
      <c r="C24" s="70" t="s">
        <v>484</v>
      </c>
      <c r="D24" s="71">
        <v>0</v>
      </c>
      <c r="E24" s="65"/>
      <c r="F24" s="69" t="s">
        <v>114</v>
      </c>
      <c r="G24" s="70" t="s">
        <v>480</v>
      </c>
      <c r="H24" s="71">
        <v>6</v>
      </c>
      <c r="I24" s="65"/>
      <c r="J24" s="69" t="s">
        <v>114</v>
      </c>
      <c r="K24" s="70" t="s">
        <v>486</v>
      </c>
      <c r="L24" s="71">
        <v>12</v>
      </c>
      <c r="M24" s="65"/>
      <c r="N24" s="69" t="s">
        <v>114</v>
      </c>
      <c r="O24" s="70" t="s">
        <v>459</v>
      </c>
      <c r="P24" s="71">
        <v>0</v>
      </c>
      <c r="Q24" s="50"/>
    </row>
    <row r="25" spans="1:18" ht="12.75" customHeight="1">
      <c r="A25" s="20"/>
      <c r="B25" s="69"/>
      <c r="C25" s="72" t="s">
        <v>28</v>
      </c>
      <c r="D25" s="73">
        <f>SUM(D17:D24)</f>
        <v>16</v>
      </c>
      <c r="E25" s="65"/>
      <c r="F25" s="69"/>
      <c r="G25" s="74" t="s">
        <v>28</v>
      </c>
      <c r="H25" s="73">
        <f>SUM(H17:H24)</f>
        <v>18</v>
      </c>
      <c r="I25" s="65"/>
      <c r="J25" s="69"/>
      <c r="K25" s="72" t="s">
        <v>28</v>
      </c>
      <c r="L25" s="73">
        <f>SUM(L17:L24)</f>
        <v>28</v>
      </c>
      <c r="M25" s="65"/>
      <c r="N25" s="69"/>
      <c r="O25" s="72" t="s">
        <v>28</v>
      </c>
      <c r="P25" s="73">
        <f>SUM(P17:P24)</f>
        <v>21</v>
      </c>
      <c r="Q25" s="20"/>
    </row>
    <row r="26" spans="1:18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20"/>
    </row>
    <row r="27" spans="1:18" ht="12.75" customHeight="1">
      <c r="A27" s="20"/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  <c r="Q27" s="20"/>
      <c r="R27" s="5"/>
    </row>
    <row r="28" spans="1:18" ht="12.75" customHeight="1">
      <c r="A28" s="20"/>
      <c r="B28" s="69" t="s">
        <v>110</v>
      </c>
      <c r="C28" s="70" t="s">
        <v>230</v>
      </c>
      <c r="D28" s="71">
        <v>3</v>
      </c>
      <c r="E28" s="65"/>
      <c r="F28" s="69" t="s">
        <v>110</v>
      </c>
      <c r="G28" s="70" t="s">
        <v>263</v>
      </c>
      <c r="H28" s="71">
        <v>6</v>
      </c>
      <c r="I28" s="65"/>
      <c r="J28" s="69" t="s">
        <v>110</v>
      </c>
      <c r="K28" s="70" t="s">
        <v>238</v>
      </c>
      <c r="L28" s="71">
        <v>3</v>
      </c>
      <c r="M28" s="65"/>
      <c r="N28" s="69" t="s">
        <v>110</v>
      </c>
      <c r="O28" s="70" t="s">
        <v>396</v>
      </c>
      <c r="P28" s="71">
        <v>15</v>
      </c>
      <c r="Q28" s="20"/>
      <c r="R28" s="5"/>
    </row>
    <row r="29" spans="1:18" ht="12.75" customHeight="1">
      <c r="A29" s="20"/>
      <c r="B29" s="69" t="s">
        <v>111</v>
      </c>
      <c r="C29" s="70" t="s">
        <v>254</v>
      </c>
      <c r="D29" s="71">
        <v>6</v>
      </c>
      <c r="E29" s="65"/>
      <c r="F29" s="69" t="s">
        <v>111</v>
      </c>
      <c r="G29" s="70" t="s">
        <v>201</v>
      </c>
      <c r="H29" s="71">
        <v>0</v>
      </c>
      <c r="I29" s="65"/>
      <c r="J29" s="69" t="s">
        <v>111</v>
      </c>
      <c r="K29" s="70" t="s">
        <v>259</v>
      </c>
      <c r="L29" s="71">
        <v>6</v>
      </c>
      <c r="M29" s="65"/>
      <c r="N29" s="69" t="s">
        <v>111</v>
      </c>
      <c r="O29" s="70" t="s">
        <v>882</v>
      </c>
      <c r="P29" s="71">
        <v>0</v>
      </c>
      <c r="Q29" s="20"/>
      <c r="R29" s="5"/>
    </row>
    <row r="30" spans="1:18" ht="12.75" customHeight="1">
      <c r="A30" s="20"/>
      <c r="B30" s="69" t="s">
        <v>111</v>
      </c>
      <c r="C30" s="70" t="s">
        <v>284</v>
      </c>
      <c r="D30" s="71">
        <v>0</v>
      </c>
      <c r="E30" s="65"/>
      <c r="F30" s="69" t="s">
        <v>111</v>
      </c>
      <c r="G30" s="70" t="s">
        <v>265</v>
      </c>
      <c r="H30" s="71">
        <v>0</v>
      </c>
      <c r="I30" s="65"/>
      <c r="J30" s="69" t="s">
        <v>111</v>
      </c>
      <c r="K30" s="70" t="s">
        <v>575</v>
      </c>
      <c r="L30" s="71">
        <v>0</v>
      </c>
      <c r="M30" s="65"/>
      <c r="N30" s="69" t="s">
        <v>111</v>
      </c>
      <c r="O30" s="70" t="s">
        <v>290</v>
      </c>
      <c r="P30" s="71">
        <v>0</v>
      </c>
      <c r="Q30" s="20"/>
      <c r="R30" s="5"/>
    </row>
    <row r="31" spans="1:18" ht="12.75" customHeight="1">
      <c r="A31" s="20"/>
      <c r="B31" s="69" t="s">
        <v>112</v>
      </c>
      <c r="C31" s="70" t="s">
        <v>490</v>
      </c>
      <c r="D31" s="71">
        <v>0</v>
      </c>
      <c r="E31" s="65"/>
      <c r="F31" s="69" t="s">
        <v>112</v>
      </c>
      <c r="G31" s="70" t="s">
        <v>267</v>
      </c>
      <c r="H31" s="71">
        <v>0</v>
      </c>
      <c r="I31" s="65"/>
      <c r="J31" s="69" t="s">
        <v>112</v>
      </c>
      <c r="K31" s="70" t="s">
        <v>260</v>
      </c>
      <c r="L31" s="71">
        <v>3</v>
      </c>
      <c r="M31" s="65"/>
      <c r="N31" s="69" t="s">
        <v>112</v>
      </c>
      <c r="O31" s="70" t="s">
        <v>281</v>
      </c>
      <c r="P31" s="71">
        <v>3</v>
      </c>
      <c r="Q31" s="20"/>
      <c r="R31" s="5"/>
    </row>
    <row r="32" spans="1:18" ht="12.75" customHeight="1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0</v>
      </c>
      <c r="I32" s="65"/>
      <c r="J32" s="69" t="s">
        <v>112</v>
      </c>
      <c r="K32" s="70" t="s">
        <v>419</v>
      </c>
      <c r="L32" s="71">
        <v>0</v>
      </c>
      <c r="M32" s="65"/>
      <c r="N32" s="69" t="s">
        <v>112</v>
      </c>
      <c r="O32" s="70" t="s">
        <v>311</v>
      </c>
      <c r="P32" s="71">
        <v>0</v>
      </c>
      <c r="Q32" s="20"/>
      <c r="R32" s="5"/>
    </row>
    <row r="33" spans="1:18" ht="12.75" customHeight="1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581</v>
      </c>
      <c r="H33" s="71">
        <v>0</v>
      </c>
      <c r="I33" s="65"/>
      <c r="J33" s="69" t="s">
        <v>112</v>
      </c>
      <c r="K33" s="70" t="s">
        <v>225</v>
      </c>
      <c r="L33" s="71">
        <v>0</v>
      </c>
      <c r="M33" s="65"/>
      <c r="N33" s="69" t="s">
        <v>112</v>
      </c>
      <c r="O33" s="70" t="s">
        <v>220</v>
      </c>
      <c r="P33" s="71">
        <v>0</v>
      </c>
      <c r="Q33" s="20"/>
      <c r="R33" s="5"/>
    </row>
    <row r="34" spans="1:18" ht="12.75" customHeight="1">
      <c r="A34" s="20"/>
      <c r="B34" s="69" t="s">
        <v>113</v>
      </c>
      <c r="C34" s="70" t="s">
        <v>196</v>
      </c>
      <c r="D34" s="71">
        <v>1</v>
      </c>
      <c r="E34" s="65"/>
      <c r="F34" s="69" t="s">
        <v>113</v>
      </c>
      <c r="G34" s="70" t="s">
        <v>348</v>
      </c>
      <c r="H34" s="71">
        <v>8</v>
      </c>
      <c r="I34" s="65"/>
      <c r="J34" s="69" t="s">
        <v>113</v>
      </c>
      <c r="K34" s="70" t="s">
        <v>305</v>
      </c>
      <c r="L34" s="71">
        <v>8</v>
      </c>
      <c r="M34" s="65"/>
      <c r="N34" s="69" t="s">
        <v>113</v>
      </c>
      <c r="O34" s="70" t="s">
        <v>287</v>
      </c>
      <c r="P34" s="71">
        <v>13</v>
      </c>
      <c r="Q34" s="20"/>
      <c r="R34" s="5"/>
    </row>
    <row r="35" spans="1:18" ht="12.75" customHeight="1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12</v>
      </c>
      <c r="M35" s="65"/>
      <c r="N35" s="69" t="s">
        <v>114</v>
      </c>
      <c r="O35" s="70" t="s">
        <v>481</v>
      </c>
      <c r="P35" s="71">
        <v>0</v>
      </c>
      <c r="Q35" s="20"/>
      <c r="R35" s="5"/>
    </row>
    <row r="36" spans="1:18" ht="12.75" customHeight="1">
      <c r="A36" s="20"/>
      <c r="B36" s="69"/>
      <c r="C36" s="72" t="s">
        <v>28</v>
      </c>
      <c r="D36" s="73">
        <f>SUM(D28:D35)</f>
        <v>10</v>
      </c>
      <c r="E36" s="65"/>
      <c r="F36" s="69"/>
      <c r="G36" s="72" t="s">
        <v>28</v>
      </c>
      <c r="H36" s="73">
        <f>SUM(H28:H35)</f>
        <v>14</v>
      </c>
      <c r="I36" s="65"/>
      <c r="J36" s="69"/>
      <c r="K36" s="72" t="s">
        <v>28</v>
      </c>
      <c r="L36" s="73">
        <f>SUM(L28:L35)</f>
        <v>32</v>
      </c>
      <c r="M36" s="65"/>
      <c r="N36" s="364"/>
      <c r="O36" s="74" t="s">
        <v>28</v>
      </c>
      <c r="P36" s="73">
        <f>SUM(P28:P35)</f>
        <v>31</v>
      </c>
      <c r="Q36" s="20"/>
    </row>
    <row r="37" spans="1:18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20"/>
    </row>
    <row r="38" spans="1:18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20"/>
      <c r="R38" s="31"/>
    </row>
    <row r="39" spans="1:18" ht="12.75" customHeight="1">
      <c r="A39" s="20"/>
      <c r="B39" s="79" t="s">
        <v>110</v>
      </c>
      <c r="C39" s="80" t="s">
        <v>282</v>
      </c>
      <c r="D39" s="71">
        <v>3</v>
      </c>
      <c r="E39" s="65"/>
      <c r="F39" s="69" t="s">
        <v>110</v>
      </c>
      <c r="G39" s="70" t="s">
        <v>221</v>
      </c>
      <c r="H39" s="71">
        <v>3</v>
      </c>
      <c r="I39" s="65"/>
      <c r="J39" s="69" t="s">
        <v>110</v>
      </c>
      <c r="K39" s="70" t="s">
        <v>453</v>
      </c>
      <c r="L39" s="71">
        <v>9</v>
      </c>
      <c r="M39" s="65"/>
      <c r="N39" s="69" t="s">
        <v>110</v>
      </c>
      <c r="O39" s="70" t="s">
        <v>302</v>
      </c>
      <c r="P39" s="71">
        <v>3</v>
      </c>
      <c r="Q39" s="20"/>
      <c r="R39" s="31"/>
    </row>
    <row r="40" spans="1:18" ht="12.75" customHeight="1">
      <c r="A40" s="20"/>
      <c r="B40" s="79" t="s">
        <v>111</v>
      </c>
      <c r="C40" s="80" t="s">
        <v>414</v>
      </c>
      <c r="D40" s="71">
        <v>0</v>
      </c>
      <c r="E40" s="65"/>
      <c r="F40" s="69" t="s">
        <v>111</v>
      </c>
      <c r="G40" s="70" t="s">
        <v>310</v>
      </c>
      <c r="H40" s="71">
        <v>0</v>
      </c>
      <c r="I40" s="65"/>
      <c r="J40" s="69" t="s">
        <v>111</v>
      </c>
      <c r="K40" s="70" t="s">
        <v>454</v>
      </c>
      <c r="L40" s="71">
        <v>3</v>
      </c>
      <c r="M40" s="65"/>
      <c r="N40" s="69" t="s">
        <v>111</v>
      </c>
      <c r="O40" s="70" t="s">
        <v>233</v>
      </c>
      <c r="P40" s="71">
        <v>2</v>
      </c>
      <c r="Q40" s="20"/>
      <c r="R40" s="31"/>
    </row>
    <row r="41" spans="1:18" ht="12.75" customHeight="1">
      <c r="A41" s="20"/>
      <c r="B41" s="79" t="s">
        <v>111</v>
      </c>
      <c r="C41" s="80" t="s">
        <v>306</v>
      </c>
      <c r="D41" s="71">
        <v>21</v>
      </c>
      <c r="E41" s="65"/>
      <c r="F41" s="69" t="s">
        <v>111</v>
      </c>
      <c r="G41" s="70" t="s">
        <v>905</v>
      </c>
      <c r="H41" s="71">
        <v>0</v>
      </c>
      <c r="I41" s="65"/>
      <c r="J41" s="69" t="s">
        <v>111</v>
      </c>
      <c r="K41" s="70" t="s">
        <v>253</v>
      </c>
      <c r="L41" s="71">
        <v>0</v>
      </c>
      <c r="M41" s="65"/>
      <c r="N41" s="69" t="s">
        <v>111</v>
      </c>
      <c r="O41" s="70" t="s">
        <v>224</v>
      </c>
      <c r="P41" s="71">
        <v>3</v>
      </c>
      <c r="Q41" s="20"/>
      <c r="R41" s="32"/>
    </row>
    <row r="42" spans="1:18" ht="12.75" customHeight="1">
      <c r="A42" s="20"/>
      <c r="B42" s="79" t="s">
        <v>112</v>
      </c>
      <c r="C42" s="80" t="s">
        <v>286</v>
      </c>
      <c r="D42" s="71">
        <v>12</v>
      </c>
      <c r="E42" s="65"/>
      <c r="F42" s="69" t="s">
        <v>112</v>
      </c>
      <c r="G42" s="70" t="s">
        <v>426</v>
      </c>
      <c r="H42" s="71">
        <v>0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296</v>
      </c>
      <c r="P42" s="71">
        <v>0</v>
      </c>
      <c r="Q42" s="20"/>
      <c r="R42" s="32"/>
    </row>
    <row r="43" spans="1:18" ht="12.75" customHeight="1">
      <c r="A43" s="20"/>
      <c r="B43" s="79" t="s">
        <v>112</v>
      </c>
      <c r="C43" s="80" t="s">
        <v>418</v>
      </c>
      <c r="D43" s="71">
        <v>0</v>
      </c>
      <c r="E43" s="65"/>
      <c r="F43" s="69" t="s">
        <v>112</v>
      </c>
      <c r="G43" s="70" t="s">
        <v>427</v>
      </c>
      <c r="H43" s="71">
        <v>0</v>
      </c>
      <c r="I43" s="65"/>
      <c r="J43" s="69" t="s">
        <v>112</v>
      </c>
      <c r="K43" s="70" t="s">
        <v>276</v>
      </c>
      <c r="L43" s="71">
        <v>0</v>
      </c>
      <c r="M43" s="65"/>
      <c r="N43" s="69" t="s">
        <v>112</v>
      </c>
      <c r="O43" s="70" t="s">
        <v>240</v>
      </c>
      <c r="P43" s="71">
        <v>6</v>
      </c>
      <c r="Q43" s="20"/>
      <c r="R43" s="32"/>
    </row>
    <row r="44" spans="1:18" ht="12.75" customHeight="1">
      <c r="A44" s="20"/>
      <c r="B44" s="79" t="s">
        <v>112</v>
      </c>
      <c r="C44" s="80" t="s">
        <v>417</v>
      </c>
      <c r="D44" s="71">
        <v>0</v>
      </c>
      <c r="E44" s="65"/>
      <c r="F44" s="69" t="s">
        <v>112</v>
      </c>
      <c r="G44" s="70" t="s">
        <v>699</v>
      </c>
      <c r="H44" s="71">
        <v>3</v>
      </c>
      <c r="I44" s="65"/>
      <c r="J44" s="69" t="s">
        <v>112</v>
      </c>
      <c r="K44" s="70" t="s">
        <v>295</v>
      </c>
      <c r="L44" s="71">
        <v>0</v>
      </c>
      <c r="M44" s="65"/>
      <c r="N44" s="69" t="s">
        <v>112</v>
      </c>
      <c r="O44" s="70" t="s">
        <v>256</v>
      </c>
      <c r="P44" s="71">
        <v>3</v>
      </c>
      <c r="Q44" s="20"/>
      <c r="R44" s="32"/>
    </row>
    <row r="45" spans="1:18" ht="12.75" customHeight="1">
      <c r="A45" s="20"/>
      <c r="B45" s="79" t="s">
        <v>113</v>
      </c>
      <c r="C45" s="80" t="s">
        <v>307</v>
      </c>
      <c r="D45" s="71">
        <v>21</v>
      </c>
      <c r="E45" s="65"/>
      <c r="F45" s="69" t="s">
        <v>113</v>
      </c>
      <c r="G45" s="70" t="s">
        <v>902</v>
      </c>
      <c r="H45" s="71">
        <v>0</v>
      </c>
      <c r="I45" s="65"/>
      <c r="J45" s="69" t="s">
        <v>113</v>
      </c>
      <c r="K45" s="70" t="s">
        <v>262</v>
      </c>
      <c r="L45" s="71">
        <v>3</v>
      </c>
      <c r="M45" s="65"/>
      <c r="N45" s="69" t="s">
        <v>113</v>
      </c>
      <c r="O45" s="70" t="s">
        <v>343</v>
      </c>
      <c r="P45" s="71">
        <v>10</v>
      </c>
      <c r="Q45" s="20"/>
      <c r="R45" s="36"/>
    </row>
    <row r="46" spans="1:18" ht="12.75" customHeight="1">
      <c r="A46" s="20"/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482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0</v>
      </c>
      <c r="Q46" s="20"/>
    </row>
    <row r="47" spans="1:18" ht="12.75" customHeight="1">
      <c r="A47" s="20"/>
      <c r="B47" s="69"/>
      <c r="C47" s="72" t="s">
        <v>28</v>
      </c>
      <c r="D47" s="73">
        <f>SUM(D39:D46)</f>
        <v>57</v>
      </c>
      <c r="E47" s="65"/>
      <c r="F47" s="69"/>
      <c r="G47" s="72" t="s">
        <v>28</v>
      </c>
      <c r="H47" s="73">
        <f>SUM(H39:H46)</f>
        <v>6</v>
      </c>
      <c r="I47" s="65"/>
      <c r="J47" s="69"/>
      <c r="K47" s="72" t="s">
        <v>28</v>
      </c>
      <c r="L47" s="73">
        <f>SUM(L39:L46)</f>
        <v>15</v>
      </c>
      <c r="M47" s="65"/>
      <c r="N47" s="69"/>
      <c r="O47" s="72" t="s">
        <v>28</v>
      </c>
      <c r="P47" s="73">
        <f>SUM(P39:P46)</f>
        <v>27</v>
      </c>
      <c r="Q47" s="20"/>
    </row>
    <row r="48" spans="1:18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0"/>
    </row>
    <row r="49" spans="1:21" ht="12.75" customHeight="1">
      <c r="A49" s="20"/>
      <c r="B49" s="601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73</v>
      </c>
      <c r="P49" s="83"/>
      <c r="Q49" s="20"/>
      <c r="R49" s="368"/>
      <c r="S49" s="369"/>
      <c r="T49" s="266"/>
    </row>
    <row r="50" spans="1:21" ht="12.75" customHeight="1">
      <c r="A50" s="20"/>
      <c r="B50" s="299"/>
      <c r="C50" s="84" t="s">
        <v>155</v>
      </c>
      <c r="D50" s="85">
        <f>H14</f>
        <v>11</v>
      </c>
      <c r="E50" s="86"/>
      <c r="F50" s="251" t="s">
        <v>83</v>
      </c>
      <c r="G50" s="84" t="s">
        <v>572</v>
      </c>
      <c r="H50" s="85">
        <f>P25</f>
        <v>21</v>
      </c>
      <c r="I50" s="86"/>
      <c r="J50" s="251" t="s">
        <v>83</v>
      </c>
      <c r="K50" s="84" t="s">
        <v>161</v>
      </c>
      <c r="L50" s="85">
        <f>L47</f>
        <v>15</v>
      </c>
      <c r="M50" s="86"/>
      <c r="N50" s="473" t="s">
        <v>32</v>
      </c>
      <c r="O50" s="84" t="s">
        <v>467</v>
      </c>
      <c r="P50" s="88">
        <f>P36</f>
        <v>31</v>
      </c>
      <c r="Q50" s="20"/>
      <c r="R50" s="614"/>
      <c r="S50" s="614"/>
      <c r="T50" s="614"/>
    </row>
    <row r="51" spans="1:21" ht="12.75" customHeight="1">
      <c r="A51" s="20"/>
      <c r="B51" s="456" t="s">
        <v>32</v>
      </c>
      <c r="C51" s="89" t="s">
        <v>838</v>
      </c>
      <c r="D51" s="90">
        <f>D14</f>
        <v>19</v>
      </c>
      <c r="E51" s="90"/>
      <c r="F51" s="250"/>
      <c r="G51" s="89" t="s">
        <v>19</v>
      </c>
      <c r="H51" s="90">
        <f>L36</f>
        <v>32</v>
      </c>
      <c r="I51" s="91"/>
      <c r="J51" s="89"/>
      <c r="K51" s="89" t="s">
        <v>915</v>
      </c>
      <c r="L51" s="90">
        <f>H36</f>
        <v>14</v>
      </c>
      <c r="M51" s="91"/>
      <c r="N51" s="304"/>
      <c r="O51" s="89" t="s">
        <v>379</v>
      </c>
      <c r="P51" s="94">
        <f>H47</f>
        <v>6</v>
      </c>
      <c r="Q51" s="20"/>
      <c r="R51" s="614"/>
      <c r="S51" s="614"/>
      <c r="T51" s="614"/>
      <c r="U51" s="16"/>
    </row>
    <row r="52" spans="1:21" ht="12.75" customHeight="1">
      <c r="A52" s="20"/>
      <c r="B52" s="447"/>
      <c r="C52" s="16"/>
      <c r="D52" s="16"/>
      <c r="E52" s="91"/>
      <c r="F52" s="248"/>
      <c r="G52" s="16"/>
      <c r="H52" s="16"/>
      <c r="I52" s="91"/>
      <c r="J52" s="91"/>
      <c r="K52" s="16"/>
      <c r="L52" s="16"/>
      <c r="M52" s="91"/>
      <c r="N52" s="460"/>
      <c r="O52" s="347"/>
      <c r="P52" s="263"/>
      <c r="Q52" s="20"/>
      <c r="R52" s="614"/>
      <c r="S52" s="614"/>
      <c r="T52" s="614"/>
      <c r="U52" s="16"/>
    </row>
    <row r="53" spans="1:21" ht="12.75" customHeight="1">
      <c r="A53" s="20"/>
      <c r="B53" s="448" t="s">
        <v>83</v>
      </c>
      <c r="C53" s="89" t="s">
        <v>20</v>
      </c>
      <c r="D53" s="90">
        <f>L14</f>
        <v>39</v>
      </c>
      <c r="E53" s="91"/>
      <c r="F53" s="99" t="s">
        <v>32</v>
      </c>
      <c r="G53" s="89" t="s">
        <v>914</v>
      </c>
      <c r="H53" s="90">
        <f>D47</f>
        <v>57</v>
      </c>
      <c r="I53" s="91"/>
      <c r="J53" s="304" t="s">
        <v>32</v>
      </c>
      <c r="K53" s="89" t="s">
        <v>755</v>
      </c>
      <c r="L53" s="90">
        <f>L25</f>
        <v>28</v>
      </c>
      <c r="M53" s="91"/>
      <c r="N53" s="304" t="s">
        <v>32</v>
      </c>
      <c r="O53" s="89" t="s">
        <v>757</v>
      </c>
      <c r="P53" s="94">
        <f>P14</f>
        <v>25</v>
      </c>
      <c r="Q53" s="20"/>
      <c r="R53" s="614"/>
      <c r="S53" s="614"/>
      <c r="T53" s="614"/>
      <c r="U53" s="16"/>
    </row>
    <row r="54" spans="1:21" ht="12.75" customHeight="1">
      <c r="A54" s="20"/>
      <c r="B54" s="449"/>
      <c r="C54" s="100" t="s">
        <v>473</v>
      </c>
      <c r="D54" s="101">
        <f>D25</f>
        <v>16</v>
      </c>
      <c r="E54" s="100"/>
      <c r="F54" s="305"/>
      <c r="G54" s="100" t="s">
        <v>160</v>
      </c>
      <c r="H54" s="101">
        <f>P47</f>
        <v>27</v>
      </c>
      <c r="I54" s="233"/>
      <c r="J54" s="100"/>
      <c r="K54" s="100" t="s">
        <v>159</v>
      </c>
      <c r="L54" s="101">
        <f>D36</f>
        <v>10</v>
      </c>
      <c r="M54" s="233"/>
      <c r="N54" s="305"/>
      <c r="O54" s="100" t="s">
        <v>162</v>
      </c>
      <c r="P54" s="102">
        <f>H25</f>
        <v>18</v>
      </c>
      <c r="Q54" s="20"/>
      <c r="R54" s="614"/>
      <c r="S54" s="614"/>
      <c r="T54" s="614"/>
      <c r="U54" s="16"/>
    </row>
    <row r="55" spans="1:21" ht="12.75" customHeight="1">
      <c r="A55" s="20"/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Q55" s="20"/>
      <c r="R55" s="614"/>
      <c r="S55" s="614"/>
      <c r="T55" s="614"/>
      <c r="U55" s="16"/>
    </row>
    <row r="56" spans="1:21" ht="12.75" customHeight="1">
      <c r="A56" s="20"/>
      <c r="B56" s="594" t="s">
        <v>140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20"/>
      <c r="R56" s="614"/>
      <c r="S56" s="614"/>
      <c r="T56" s="614"/>
      <c r="U56" s="16"/>
    </row>
    <row r="57" spans="1:21" ht="12.75" customHeight="1">
      <c r="A57" s="20"/>
      <c r="B57" s="108" t="s">
        <v>58</v>
      </c>
      <c r="C57" s="109"/>
      <c r="D57" s="81">
        <f>$D$47</f>
        <v>57</v>
      </c>
      <c r="E57" s="65"/>
      <c r="F57" s="596" t="s">
        <v>919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Q57" s="20"/>
      <c r="R57" s="614"/>
      <c r="S57" s="614"/>
      <c r="T57" s="614"/>
    </row>
    <row r="58" spans="1:21" ht="12.75" customHeight="1">
      <c r="A58" s="20"/>
      <c r="B58" s="108" t="s">
        <v>20</v>
      </c>
      <c r="C58" s="109"/>
      <c r="D58" s="81">
        <f>$L$14</f>
        <v>39</v>
      </c>
      <c r="E58" s="65"/>
      <c r="F58" s="596" t="s">
        <v>918</v>
      </c>
      <c r="G58" s="597"/>
      <c r="H58" s="597"/>
      <c r="I58" s="597"/>
      <c r="J58" s="597"/>
      <c r="K58" s="597"/>
      <c r="L58" s="598"/>
      <c r="M58" s="112"/>
      <c r="N58" s="95" t="s">
        <v>111</v>
      </c>
      <c r="O58" s="91" t="s">
        <v>306</v>
      </c>
      <c r="P58" s="97">
        <f>MAX(D6:D12,H6:H12,L6:L12,P6:P12,D17:D23,H17:H23,L17:L23,P17:P23,D28:D34,H28:H34,L28:L34,P28:P34,D39:D45,H39:H45,L39:L45,P39:P45)</f>
        <v>21</v>
      </c>
      <c r="Q58" s="20"/>
      <c r="R58" s="16"/>
      <c r="S58" s="16"/>
      <c r="T58" s="16"/>
    </row>
    <row r="59" spans="1:21" ht="12.75" customHeight="1">
      <c r="A59" s="20"/>
      <c r="B59" s="108" t="s">
        <v>19</v>
      </c>
      <c r="C59" s="109"/>
      <c r="D59" s="81">
        <f>$L$36</f>
        <v>32</v>
      </c>
      <c r="E59" s="65"/>
      <c r="F59" s="596" t="s">
        <v>932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  <c r="Q59" s="20"/>
      <c r="R59" s="6"/>
    </row>
    <row r="60" spans="1:21" ht="12.75" customHeight="1">
      <c r="A60" s="20"/>
      <c r="B60" s="108" t="s">
        <v>84</v>
      </c>
      <c r="C60" s="109"/>
      <c r="D60" s="81">
        <f>$P$36</f>
        <v>31</v>
      </c>
      <c r="E60" s="65"/>
      <c r="F60" s="596" t="s">
        <v>931</v>
      </c>
      <c r="G60" s="597"/>
      <c r="H60" s="597"/>
      <c r="I60" s="597"/>
      <c r="J60" s="597"/>
      <c r="K60" s="597"/>
      <c r="L60" s="598"/>
      <c r="M60" s="112"/>
      <c r="N60" s="95" t="s">
        <v>58</v>
      </c>
      <c r="O60" s="89"/>
      <c r="P60" s="97">
        <f>MAX(D14,H14,L14,P14,D25,H25,L25,P25,D36,H36,L36,P36,D47,H47,L47,P47)</f>
        <v>57</v>
      </c>
      <c r="Q60" s="20"/>
      <c r="R60" s="7"/>
    </row>
    <row r="61" spans="1:21" ht="12.75" customHeight="1">
      <c r="A61" s="20"/>
      <c r="B61" s="108" t="s">
        <v>25</v>
      </c>
      <c r="C61" s="109"/>
      <c r="D61" s="81">
        <f>$L$25</f>
        <v>28</v>
      </c>
      <c r="E61" s="65"/>
      <c r="F61" s="596" t="s">
        <v>930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  <c r="Q61" s="20"/>
      <c r="R61" s="7"/>
    </row>
    <row r="62" spans="1:21" ht="12.75" customHeight="1">
      <c r="A62" s="20"/>
      <c r="B62" s="108" t="s">
        <v>160</v>
      </c>
      <c r="C62" s="109"/>
      <c r="D62" s="81">
        <f>$P$47</f>
        <v>27</v>
      </c>
      <c r="E62" s="65"/>
      <c r="F62" s="596" t="s">
        <v>933</v>
      </c>
      <c r="G62" s="597"/>
      <c r="H62" s="597"/>
      <c r="I62" s="597"/>
      <c r="J62" s="597"/>
      <c r="K62" s="597"/>
      <c r="L62" s="598"/>
      <c r="M62" s="112"/>
      <c r="N62" s="95" t="s">
        <v>379</v>
      </c>
      <c r="O62" s="89"/>
      <c r="P62" s="97">
        <f>MIN(D14,H14,L14,P14,D25,H25,L25,P25,D36,H36,L36,P36,D47,H47,L47,P47)</f>
        <v>6</v>
      </c>
      <c r="Q62" s="20"/>
      <c r="R62" s="7"/>
    </row>
    <row r="63" spans="1:21" ht="12.75" customHeight="1">
      <c r="A63" s="20"/>
      <c r="B63" s="108" t="s">
        <v>26</v>
      </c>
      <c r="C63" s="109"/>
      <c r="D63" s="81">
        <f>$P$14</f>
        <v>25</v>
      </c>
      <c r="E63" s="65"/>
      <c r="F63" s="596" t="s">
        <v>929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  <c r="Q63" s="20"/>
      <c r="R63" s="8"/>
    </row>
    <row r="64" spans="1:21" ht="12.75" customHeight="1">
      <c r="A64" s="20"/>
      <c r="B64" s="108" t="s">
        <v>120</v>
      </c>
      <c r="C64" s="109"/>
      <c r="D64" s="81">
        <f>$P$25</f>
        <v>21</v>
      </c>
      <c r="E64" s="65"/>
      <c r="F64" s="596" t="s">
        <v>928</v>
      </c>
      <c r="G64" s="597"/>
      <c r="H64" s="597"/>
      <c r="I64" s="597"/>
      <c r="J64" s="597"/>
      <c r="K64" s="597"/>
      <c r="L64" s="598"/>
      <c r="M64" s="112"/>
      <c r="N64" s="232" t="s">
        <v>21</v>
      </c>
      <c r="O64" s="233"/>
      <c r="P64" s="114">
        <v>-21</v>
      </c>
      <c r="Q64" s="20"/>
      <c r="R64" s="8"/>
    </row>
    <row r="65" spans="1:20" ht="12.75" customHeight="1">
      <c r="A65" s="20"/>
      <c r="B65" s="108" t="s">
        <v>115</v>
      </c>
      <c r="C65" s="109"/>
      <c r="D65" s="81">
        <f>$D$14</f>
        <v>19</v>
      </c>
      <c r="E65" s="65"/>
      <c r="F65" s="596" t="s">
        <v>927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  <c r="Q65" s="20"/>
      <c r="R65" s="8"/>
    </row>
    <row r="66" spans="1:20" ht="12.75" customHeight="1">
      <c r="A66" s="20"/>
      <c r="B66" s="108" t="s">
        <v>162</v>
      </c>
      <c r="C66" s="109"/>
      <c r="D66" s="81">
        <f>$H$25</f>
        <v>18</v>
      </c>
      <c r="E66" s="65"/>
      <c r="F66" s="596" t="s">
        <v>926</v>
      </c>
      <c r="G66" s="597"/>
      <c r="H66" s="597"/>
      <c r="I66" s="597"/>
      <c r="J66" s="597"/>
      <c r="K66" s="597"/>
      <c r="L66" s="598"/>
      <c r="M66" s="112"/>
      <c r="N66" s="104" t="s">
        <v>141</v>
      </c>
      <c r="O66" s="106"/>
      <c r="P66" s="115"/>
      <c r="Q66" s="20"/>
      <c r="R66" s="2"/>
    </row>
    <row r="67" spans="1:20" ht="12.75" customHeight="1">
      <c r="A67" s="20"/>
      <c r="B67" s="108" t="s">
        <v>21</v>
      </c>
      <c r="C67" s="109"/>
      <c r="D67" s="81">
        <f>$D$25</f>
        <v>16</v>
      </c>
      <c r="E67" s="65"/>
      <c r="F67" s="596" t="s">
        <v>925</v>
      </c>
      <c r="G67" s="597"/>
      <c r="H67" s="597"/>
      <c r="I67" s="597"/>
      <c r="J67" s="597"/>
      <c r="K67" s="597"/>
      <c r="L67" s="598"/>
      <c r="M67" s="112"/>
      <c r="N67" s="617" t="s">
        <v>913</v>
      </c>
      <c r="O67" s="618"/>
      <c r="P67" s="619"/>
      <c r="Q67" s="20"/>
      <c r="R67" s="256"/>
      <c r="S67" s="318"/>
      <c r="T67" s="257"/>
    </row>
    <row r="68" spans="1:20" ht="12.75" customHeight="1">
      <c r="A68" s="20"/>
      <c r="B68" s="108" t="s">
        <v>161</v>
      </c>
      <c r="C68" s="109"/>
      <c r="D68" s="81">
        <f>$L$47</f>
        <v>15</v>
      </c>
      <c r="E68" s="65"/>
      <c r="F68" s="596" t="s">
        <v>924</v>
      </c>
      <c r="G68" s="597"/>
      <c r="H68" s="597"/>
      <c r="I68" s="597"/>
      <c r="J68" s="597"/>
      <c r="K68" s="597"/>
      <c r="L68" s="598"/>
      <c r="M68" s="112"/>
      <c r="N68" s="613" t="s">
        <v>907</v>
      </c>
      <c r="O68" s="614"/>
      <c r="P68" s="615"/>
      <c r="Q68" s="20"/>
      <c r="R68" s="368"/>
      <c r="S68" s="369"/>
      <c r="T68" s="266"/>
    </row>
    <row r="69" spans="1:20" ht="12.75" customHeight="1">
      <c r="A69" s="20"/>
      <c r="B69" s="108" t="s">
        <v>24</v>
      </c>
      <c r="C69" s="109"/>
      <c r="D69" s="81">
        <f>$H$36</f>
        <v>14</v>
      </c>
      <c r="E69" s="65"/>
      <c r="F69" s="596" t="s">
        <v>923</v>
      </c>
      <c r="G69" s="597"/>
      <c r="H69" s="597"/>
      <c r="I69" s="597"/>
      <c r="J69" s="597"/>
      <c r="K69" s="597"/>
      <c r="L69" s="598"/>
      <c r="M69" s="112"/>
      <c r="N69" s="613" t="s">
        <v>908</v>
      </c>
      <c r="O69" s="614"/>
      <c r="P69" s="615"/>
      <c r="Q69" s="20"/>
      <c r="R69" s="368"/>
      <c r="S69" s="369"/>
      <c r="T69" s="266"/>
    </row>
    <row r="70" spans="1:20" ht="12.75" customHeight="1">
      <c r="A70" s="20"/>
      <c r="B70" s="108" t="s">
        <v>155</v>
      </c>
      <c r="C70" s="109"/>
      <c r="D70" s="81">
        <f>$H$14</f>
        <v>11</v>
      </c>
      <c r="E70" s="65"/>
      <c r="F70" s="596" t="s">
        <v>922</v>
      </c>
      <c r="G70" s="597"/>
      <c r="H70" s="597"/>
      <c r="I70" s="597"/>
      <c r="J70" s="597"/>
      <c r="K70" s="597"/>
      <c r="L70" s="598"/>
      <c r="M70" s="112"/>
      <c r="N70" s="613" t="s">
        <v>909</v>
      </c>
      <c r="O70" s="614"/>
      <c r="P70" s="615"/>
      <c r="Q70" s="20"/>
      <c r="R70" s="368"/>
      <c r="S70" s="369"/>
      <c r="T70" s="266"/>
    </row>
    <row r="71" spans="1:20" ht="12.75" customHeight="1">
      <c r="A71" s="20"/>
      <c r="B71" s="108" t="s">
        <v>159</v>
      </c>
      <c r="C71" s="109"/>
      <c r="D71" s="81">
        <f>$D$36</f>
        <v>10</v>
      </c>
      <c r="E71" s="65"/>
      <c r="F71" s="616" t="s">
        <v>921</v>
      </c>
      <c r="G71" s="597"/>
      <c r="H71" s="597"/>
      <c r="I71" s="597"/>
      <c r="J71" s="597"/>
      <c r="K71" s="597"/>
      <c r="L71" s="598"/>
      <c r="M71" s="112"/>
      <c r="N71" s="613" t="s">
        <v>910</v>
      </c>
      <c r="O71" s="614"/>
      <c r="P71" s="615"/>
      <c r="Q71" s="20"/>
      <c r="R71" s="368"/>
      <c r="S71" s="369"/>
      <c r="T71" s="266"/>
    </row>
    <row r="72" spans="1:20" ht="12.75" customHeight="1">
      <c r="A72" s="20"/>
      <c r="B72" s="108" t="s">
        <v>379</v>
      </c>
      <c r="C72" s="109"/>
      <c r="D72" s="81">
        <f>$H$47</f>
        <v>6</v>
      </c>
      <c r="E72" s="65"/>
      <c r="F72" s="596" t="s">
        <v>920</v>
      </c>
      <c r="G72" s="597"/>
      <c r="H72" s="597"/>
      <c r="I72" s="597"/>
      <c r="J72" s="597"/>
      <c r="K72" s="597"/>
      <c r="L72" s="598"/>
      <c r="M72" s="112"/>
      <c r="N72" s="613" t="s">
        <v>911</v>
      </c>
      <c r="O72" s="614"/>
      <c r="P72" s="615"/>
      <c r="Q72" s="20"/>
      <c r="R72" s="368"/>
      <c r="S72" s="369"/>
      <c r="T72" s="266"/>
    </row>
    <row r="73" spans="1:20" ht="12.75" customHeight="1">
      <c r="A73" s="20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13" t="s">
        <v>912</v>
      </c>
      <c r="O73" s="614"/>
      <c r="P73" s="615"/>
      <c r="Q73" s="20"/>
      <c r="R73" s="368"/>
      <c r="S73" s="369"/>
      <c r="T73" s="266"/>
    </row>
    <row r="74" spans="1:20" ht="12.75" customHeight="1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3</v>
      </c>
      <c r="J74" s="237">
        <f>'wk11'!J74+I74</f>
        <v>42</v>
      </c>
      <c r="K74" s="640" t="s">
        <v>917</v>
      </c>
      <c r="L74" s="640"/>
      <c r="M74" s="65"/>
      <c r="N74" s="624" t="s">
        <v>906</v>
      </c>
      <c r="O74" s="625"/>
      <c r="P74" s="626"/>
      <c r="Q74" s="20"/>
      <c r="R74" s="368"/>
      <c r="S74" s="369"/>
      <c r="T74" s="266"/>
    </row>
    <row r="75" spans="1:20">
      <c r="A75" s="20"/>
      <c r="B75" s="110" t="s">
        <v>501</v>
      </c>
      <c r="C75" s="111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5</v>
      </c>
      <c r="J75" s="120">
        <f>'wk11'!J75+I75</f>
        <v>54</v>
      </c>
      <c r="K75" s="640" t="s">
        <v>916</v>
      </c>
      <c r="L75" s="640"/>
      <c r="M75" s="65"/>
      <c r="N75" s="621" t="str">
        <f>'wk13'!$B$3</f>
        <v>OFF: CAR, CLE, GB &amp; TEN</v>
      </c>
      <c r="O75" s="622"/>
      <c r="P75" s="623"/>
      <c r="Q75" s="20"/>
    </row>
    <row r="76" spans="1:20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xmlns:xlrd2="http://schemas.microsoft.com/office/spreadsheetml/2017/richdata2" ref="B57:D72">
    <sortCondition descending="1" ref="D72"/>
  </sortState>
  <mergeCells count="58">
    <mergeCell ref="N75:P75"/>
    <mergeCell ref="N71:P71"/>
    <mergeCell ref="N72:P72"/>
    <mergeCell ref="N74:P74"/>
    <mergeCell ref="B27:C27"/>
    <mergeCell ref="G75:H75"/>
    <mergeCell ref="K75:L75"/>
    <mergeCell ref="F68:L68"/>
    <mergeCell ref="F69:L69"/>
    <mergeCell ref="F70:L70"/>
    <mergeCell ref="F71:L71"/>
    <mergeCell ref="F72:L72"/>
    <mergeCell ref="G74:H74"/>
    <mergeCell ref="K74:L74"/>
    <mergeCell ref="F67:L67"/>
    <mergeCell ref="F62:L62"/>
    <mergeCell ref="B3:E3"/>
    <mergeCell ref="F27:G27"/>
    <mergeCell ref="F58:L58"/>
    <mergeCell ref="F59:L59"/>
    <mergeCell ref="F63:L63"/>
    <mergeCell ref="J16:K16"/>
    <mergeCell ref="F38:G38"/>
    <mergeCell ref="F60:L60"/>
    <mergeCell ref="J27:K27"/>
    <mergeCell ref="B74:D74"/>
    <mergeCell ref="B56:C56"/>
    <mergeCell ref="J38:K38"/>
    <mergeCell ref="B49:N49"/>
    <mergeCell ref="N27:O27"/>
    <mergeCell ref="N38:O38"/>
    <mergeCell ref="F64:L64"/>
    <mergeCell ref="F65:L65"/>
    <mergeCell ref="F66:L66"/>
    <mergeCell ref="B1:C1"/>
    <mergeCell ref="N73:P73"/>
    <mergeCell ref="N67:P67"/>
    <mergeCell ref="N68:P68"/>
    <mergeCell ref="N69:P69"/>
    <mergeCell ref="N70:P70"/>
    <mergeCell ref="N16:O16"/>
    <mergeCell ref="F5:G5"/>
    <mergeCell ref="J5:K5"/>
    <mergeCell ref="B5:C5"/>
    <mergeCell ref="B16:C16"/>
    <mergeCell ref="F61:L61"/>
    <mergeCell ref="F1:L2"/>
    <mergeCell ref="F57:L57"/>
    <mergeCell ref="F16:G16"/>
    <mergeCell ref="B38:C38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65" bottom="0" header="0.13" footer="0.5"/>
  <pageSetup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76"/>
  <sheetViews>
    <sheetView view="pageBreakPreview" zoomScale="180" zoomScaleNormal="100" zoomScaleSheetLayoutView="180" workbookViewId="0">
      <selection activeCell="G6" sqref="G6:G13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6" width="3.7109375" customWidth="1"/>
    <col min="17" max="17" width="2.42578125" customWidth="1"/>
    <col min="18" max="18" width="15.42578125" customWidth="1"/>
  </cols>
  <sheetData>
    <row r="1" spans="1:18" ht="12.75" customHeight="1">
      <c r="A1" s="20"/>
      <c r="B1" s="588">
        <f>'Team Totals'!$A$1</f>
        <v>2021</v>
      </c>
      <c r="C1" s="588"/>
      <c r="D1" s="64"/>
      <c r="E1" s="65"/>
      <c r="F1" s="591" t="s">
        <v>848</v>
      </c>
      <c r="G1" s="591"/>
      <c r="H1" s="591"/>
      <c r="I1" s="591"/>
      <c r="J1" s="591"/>
      <c r="K1" s="591"/>
      <c r="L1" s="591"/>
      <c r="M1" s="65"/>
      <c r="N1" s="65"/>
      <c r="O1" s="65"/>
      <c r="P1" s="65"/>
      <c r="Q1" s="20"/>
    </row>
    <row r="2" spans="1:18" ht="12.75" customHeight="1">
      <c r="A2" s="20"/>
      <c r="B2" s="64" t="s">
        <v>72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  <c r="Q2" s="20"/>
    </row>
    <row r="3" spans="1:18" ht="12.75" customHeight="1">
      <c r="A3" s="20"/>
      <c r="B3" s="107" t="s">
        <v>376</v>
      </c>
      <c r="C3" s="107"/>
      <c r="D3" s="107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0"/>
    </row>
    <row r="4" spans="1:18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0"/>
    </row>
    <row r="5" spans="1:18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20"/>
      <c r="R5" s="50"/>
    </row>
    <row r="6" spans="1:18" ht="12.75" customHeight="1">
      <c r="A6" s="20"/>
      <c r="B6" s="69" t="s">
        <v>110</v>
      </c>
      <c r="C6" s="70" t="s">
        <v>231</v>
      </c>
      <c r="D6" s="71">
        <v>9</v>
      </c>
      <c r="E6" s="65"/>
      <c r="F6" s="69" t="s">
        <v>110</v>
      </c>
      <c r="G6" s="70" t="s">
        <v>209</v>
      </c>
      <c r="H6" s="71">
        <v>3</v>
      </c>
      <c r="I6" s="65"/>
      <c r="J6" s="69" t="s">
        <v>110</v>
      </c>
      <c r="K6" s="70" t="s">
        <v>273</v>
      </c>
      <c r="L6" s="71">
        <v>3</v>
      </c>
      <c r="M6" s="65"/>
      <c r="N6" s="69" t="s">
        <v>110</v>
      </c>
      <c r="O6" s="70" t="s">
        <v>404</v>
      </c>
      <c r="P6" s="71">
        <v>3</v>
      </c>
      <c r="Q6" s="20"/>
    </row>
    <row r="7" spans="1:18" ht="12.75" customHeight="1">
      <c r="A7" s="20"/>
      <c r="B7" s="69" t="s">
        <v>111</v>
      </c>
      <c r="C7" s="70" t="s">
        <v>527</v>
      </c>
      <c r="D7" s="71">
        <v>0</v>
      </c>
      <c r="E7" s="65"/>
      <c r="F7" s="69" t="s">
        <v>111</v>
      </c>
      <c r="G7" s="70" t="s">
        <v>617</v>
      </c>
      <c r="H7" s="71">
        <v>0</v>
      </c>
      <c r="I7" s="65"/>
      <c r="J7" s="69" t="s">
        <v>111</v>
      </c>
      <c r="K7" s="70" t="s">
        <v>402</v>
      </c>
      <c r="L7" s="71">
        <v>0</v>
      </c>
      <c r="M7" s="65"/>
      <c r="N7" s="69" t="s">
        <v>111</v>
      </c>
      <c r="O7" s="70" t="s">
        <v>547</v>
      </c>
      <c r="P7" s="71">
        <v>0</v>
      </c>
      <c r="Q7" s="20"/>
      <c r="R7" s="50"/>
    </row>
    <row r="8" spans="1:18" ht="12.75" customHeight="1">
      <c r="A8" s="20"/>
      <c r="B8" s="69" t="s">
        <v>111</v>
      </c>
      <c r="C8" s="70" t="s">
        <v>476</v>
      </c>
      <c r="D8" s="71">
        <v>0</v>
      </c>
      <c r="E8" s="65"/>
      <c r="F8" s="69" t="s">
        <v>111</v>
      </c>
      <c r="G8" s="70" t="s">
        <v>718</v>
      </c>
      <c r="H8" s="71">
        <v>0</v>
      </c>
      <c r="I8" s="65"/>
      <c r="J8" s="69" t="s">
        <v>111</v>
      </c>
      <c r="K8" s="70" t="s">
        <v>503</v>
      </c>
      <c r="L8" s="71">
        <v>6</v>
      </c>
      <c r="M8" s="65"/>
      <c r="N8" s="69" t="s">
        <v>111</v>
      </c>
      <c r="O8" s="70" t="s">
        <v>246</v>
      </c>
      <c r="P8" s="71">
        <v>0</v>
      </c>
      <c r="Q8" s="20"/>
    </row>
    <row r="9" spans="1:18" ht="12.75" customHeight="1">
      <c r="A9" s="20"/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685</v>
      </c>
      <c r="H9" s="71">
        <v>0</v>
      </c>
      <c r="I9" s="65"/>
      <c r="J9" s="69" t="s">
        <v>112</v>
      </c>
      <c r="K9" s="70" t="s">
        <v>291</v>
      </c>
      <c r="L9" s="71">
        <v>0</v>
      </c>
      <c r="M9" s="65"/>
      <c r="N9" s="69" t="s">
        <v>112</v>
      </c>
      <c r="O9" s="70" t="s">
        <v>226</v>
      </c>
      <c r="P9" s="71">
        <v>0</v>
      </c>
      <c r="Q9" s="20"/>
      <c r="R9" s="50"/>
    </row>
    <row r="10" spans="1:18" ht="12.75" customHeight="1">
      <c r="A10" s="20"/>
      <c r="B10" s="69" t="s">
        <v>112</v>
      </c>
      <c r="C10" s="70" t="s">
        <v>387</v>
      </c>
      <c r="D10" s="71">
        <v>3</v>
      </c>
      <c r="E10" s="65"/>
      <c r="F10" s="69" t="s">
        <v>112</v>
      </c>
      <c r="G10" s="70" t="s">
        <v>200</v>
      </c>
      <c r="H10" s="71">
        <v>0</v>
      </c>
      <c r="I10" s="65"/>
      <c r="J10" s="69" t="s">
        <v>112</v>
      </c>
      <c r="K10" s="70" t="s">
        <v>580</v>
      </c>
      <c r="L10" s="71">
        <v>0</v>
      </c>
      <c r="M10" s="65"/>
      <c r="N10" s="69" t="s">
        <v>112</v>
      </c>
      <c r="O10" s="70" t="s">
        <v>758</v>
      </c>
      <c r="P10" s="71">
        <v>0</v>
      </c>
      <c r="Q10" s="20"/>
    </row>
    <row r="11" spans="1:18" ht="12.75" customHeight="1">
      <c r="A11" s="20"/>
      <c r="B11" s="69" t="s">
        <v>112</v>
      </c>
      <c r="C11" s="70" t="s">
        <v>828</v>
      </c>
      <c r="D11" s="71">
        <v>0</v>
      </c>
      <c r="E11" s="65"/>
      <c r="F11" s="69" t="s">
        <v>112</v>
      </c>
      <c r="G11" s="70" t="s">
        <v>439</v>
      </c>
      <c r="H11" s="71">
        <v>3</v>
      </c>
      <c r="I11" s="65"/>
      <c r="J11" s="69" t="s">
        <v>112</v>
      </c>
      <c r="K11" s="70" t="s">
        <v>799</v>
      </c>
      <c r="L11" s="71">
        <v>3</v>
      </c>
      <c r="M11" s="65"/>
      <c r="N11" s="69" t="s">
        <v>112</v>
      </c>
      <c r="O11" s="70" t="s">
        <v>644</v>
      </c>
      <c r="P11" s="71">
        <v>0</v>
      </c>
      <c r="Q11" s="20"/>
      <c r="R11" s="51"/>
    </row>
    <row r="12" spans="1:18" ht="12.75" customHeight="1">
      <c r="A12" s="20"/>
      <c r="B12" s="69" t="s">
        <v>113</v>
      </c>
      <c r="C12" s="49" t="s">
        <v>242</v>
      </c>
      <c r="D12" s="71">
        <v>12</v>
      </c>
      <c r="E12" s="65"/>
      <c r="F12" s="69" t="s">
        <v>113</v>
      </c>
      <c r="G12" s="70" t="s">
        <v>268</v>
      </c>
      <c r="H12" s="71">
        <v>9</v>
      </c>
      <c r="I12" s="65"/>
      <c r="J12" s="69" t="s">
        <v>113</v>
      </c>
      <c r="K12" s="70" t="s">
        <v>211</v>
      </c>
      <c r="L12" s="71">
        <v>8</v>
      </c>
      <c r="M12" s="65"/>
      <c r="N12" s="69" t="s">
        <v>113</v>
      </c>
      <c r="O12" s="70" t="s">
        <v>770</v>
      </c>
      <c r="P12" s="71">
        <v>9</v>
      </c>
      <c r="Q12" s="20"/>
    </row>
    <row r="13" spans="1:18" ht="12.75" customHeight="1">
      <c r="A13" s="20"/>
      <c r="B13" s="69" t="s">
        <v>114</v>
      </c>
      <c r="C13" s="70" t="s">
        <v>465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464</v>
      </c>
      <c r="L13" s="71">
        <v>0</v>
      </c>
      <c r="M13" s="65"/>
      <c r="N13" s="69" t="s">
        <v>114</v>
      </c>
      <c r="O13" s="70" t="s">
        <v>526</v>
      </c>
      <c r="P13" s="71">
        <v>12</v>
      </c>
      <c r="Q13" s="20"/>
      <c r="R13" s="51"/>
    </row>
    <row r="14" spans="1:18" ht="12.75" customHeight="1">
      <c r="A14" s="20"/>
      <c r="B14" s="69"/>
      <c r="C14" s="72" t="s">
        <v>28</v>
      </c>
      <c r="D14" s="73">
        <f>SUM(D6:D13)</f>
        <v>24</v>
      </c>
      <c r="E14" s="65"/>
      <c r="F14" s="69"/>
      <c r="G14" s="74" t="s">
        <v>28</v>
      </c>
      <c r="H14" s="73">
        <f>SUM(H6:H13)</f>
        <v>15</v>
      </c>
      <c r="I14" s="65"/>
      <c r="J14" s="69"/>
      <c r="K14" s="72" t="s">
        <v>28</v>
      </c>
      <c r="L14" s="73">
        <f>SUM(L6:L13)</f>
        <v>20</v>
      </c>
      <c r="M14" s="65"/>
      <c r="N14" s="69"/>
      <c r="O14" s="72" t="s">
        <v>28</v>
      </c>
      <c r="P14" s="73">
        <f>SUM(P6:P13)</f>
        <v>24</v>
      </c>
      <c r="Q14" s="20"/>
    </row>
    <row r="15" spans="1:18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20"/>
      <c r="R15" s="51"/>
    </row>
    <row r="16" spans="1:18" ht="12.75" customHeight="1">
      <c r="A16" s="20"/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579</v>
      </c>
      <c r="Q16" s="20"/>
    </row>
    <row r="17" spans="1:18" ht="12.75" customHeight="1">
      <c r="A17" s="20"/>
      <c r="B17" s="69" t="s">
        <v>110</v>
      </c>
      <c r="C17" s="70" t="s">
        <v>442</v>
      </c>
      <c r="D17" s="71">
        <v>0</v>
      </c>
      <c r="E17" s="65"/>
      <c r="F17" s="69" t="s">
        <v>110</v>
      </c>
      <c r="G17" s="70" t="s">
        <v>197</v>
      </c>
      <c r="H17" s="71">
        <v>6</v>
      </c>
      <c r="I17" s="65"/>
      <c r="J17" s="69" t="s">
        <v>110</v>
      </c>
      <c r="K17" s="70" t="s">
        <v>251</v>
      </c>
      <c r="L17" s="71">
        <v>0</v>
      </c>
      <c r="M17" s="65"/>
      <c r="N17" s="69" t="s">
        <v>110</v>
      </c>
      <c r="O17" s="70" t="s">
        <v>502</v>
      </c>
      <c r="P17" s="71">
        <v>6</v>
      </c>
      <c r="Q17" s="20"/>
      <c r="R17" s="52"/>
    </row>
    <row r="18" spans="1:18" ht="12.75" customHeight="1">
      <c r="A18" s="20"/>
      <c r="B18" s="69" t="s">
        <v>111</v>
      </c>
      <c r="C18" s="70" t="s">
        <v>210</v>
      </c>
      <c r="D18" s="71">
        <v>0</v>
      </c>
      <c r="E18" s="65"/>
      <c r="F18" s="69" t="s">
        <v>111</v>
      </c>
      <c r="G18" s="70" t="s">
        <v>252</v>
      </c>
      <c r="H18" s="71">
        <v>6</v>
      </c>
      <c r="I18" s="65"/>
      <c r="J18" s="69" t="s">
        <v>111</v>
      </c>
      <c r="K18" s="70" t="s">
        <v>391</v>
      </c>
      <c r="L18" s="71">
        <v>0</v>
      </c>
      <c r="M18" s="65"/>
      <c r="N18" s="69" t="s">
        <v>111</v>
      </c>
      <c r="O18" s="70" t="s">
        <v>255</v>
      </c>
      <c r="P18" s="71">
        <v>12</v>
      </c>
      <c r="Q18" s="20"/>
      <c r="R18" s="50"/>
    </row>
    <row r="19" spans="1:18" ht="12.75" customHeight="1">
      <c r="A19" s="20"/>
      <c r="B19" s="69" t="s">
        <v>111</v>
      </c>
      <c r="C19" s="70" t="s">
        <v>271</v>
      </c>
      <c r="D19" s="71">
        <v>0</v>
      </c>
      <c r="E19" s="65"/>
      <c r="F19" s="69" t="s">
        <v>111</v>
      </c>
      <c r="G19" s="70" t="s">
        <v>430</v>
      </c>
      <c r="H19" s="71">
        <v>0</v>
      </c>
      <c r="I19" s="65"/>
      <c r="J19" s="69" t="s">
        <v>111</v>
      </c>
      <c r="K19" s="70" t="s">
        <v>222</v>
      </c>
      <c r="L19" s="71">
        <v>6</v>
      </c>
      <c r="M19" s="65"/>
      <c r="N19" s="69" t="s">
        <v>111</v>
      </c>
      <c r="O19" s="70" t="s">
        <v>344</v>
      </c>
      <c r="P19" s="71">
        <v>0</v>
      </c>
      <c r="Q19" s="20"/>
      <c r="R19" s="50"/>
    </row>
    <row r="20" spans="1:18" ht="12.75" customHeight="1">
      <c r="A20" s="20"/>
      <c r="B20" s="69" t="s">
        <v>112</v>
      </c>
      <c r="C20" s="70" t="s">
        <v>303</v>
      </c>
      <c r="D20" s="71">
        <v>6</v>
      </c>
      <c r="E20" s="65"/>
      <c r="F20" s="69" t="s">
        <v>112</v>
      </c>
      <c r="G20" s="70" t="s">
        <v>435</v>
      </c>
      <c r="H20" s="71">
        <v>0</v>
      </c>
      <c r="I20" s="65"/>
      <c r="J20" s="69" t="s">
        <v>112</v>
      </c>
      <c r="K20" s="70" t="s">
        <v>298</v>
      </c>
      <c r="L20" s="71">
        <v>3</v>
      </c>
      <c r="M20" s="65"/>
      <c r="N20" s="69" t="s">
        <v>112</v>
      </c>
      <c r="O20" s="70" t="s">
        <v>297</v>
      </c>
      <c r="P20" s="71">
        <v>3</v>
      </c>
      <c r="Q20" s="20"/>
    </row>
    <row r="21" spans="1:18" ht="12.75" customHeight="1">
      <c r="A21" s="20"/>
      <c r="B21" s="69" t="s">
        <v>112</v>
      </c>
      <c r="C21" s="70" t="s">
        <v>835</v>
      </c>
      <c r="D21" s="71">
        <v>3</v>
      </c>
      <c r="E21" s="65"/>
      <c r="F21" s="69" t="s">
        <v>112</v>
      </c>
      <c r="G21" s="70" t="s">
        <v>228</v>
      </c>
      <c r="H21" s="71">
        <v>0</v>
      </c>
      <c r="I21" s="65"/>
      <c r="J21" s="69" t="s">
        <v>112</v>
      </c>
      <c r="K21" s="70" t="s">
        <v>275</v>
      </c>
      <c r="L21" s="71">
        <v>0</v>
      </c>
      <c r="M21" s="65"/>
      <c r="N21" s="69" t="s">
        <v>112</v>
      </c>
      <c r="O21" s="70" t="s">
        <v>266</v>
      </c>
      <c r="P21" s="71">
        <v>3</v>
      </c>
      <c r="Q21" s="20"/>
    </row>
    <row r="22" spans="1:18" ht="12.75" customHeight="1">
      <c r="A22" s="20"/>
      <c r="B22" s="69" t="s">
        <v>112</v>
      </c>
      <c r="C22" s="70" t="s">
        <v>349</v>
      </c>
      <c r="D22" s="71">
        <v>0</v>
      </c>
      <c r="E22" s="65"/>
      <c r="F22" s="69" t="s">
        <v>112</v>
      </c>
      <c r="G22" s="70" t="s">
        <v>434</v>
      </c>
      <c r="H22" s="71">
        <v>0</v>
      </c>
      <c r="I22" s="65"/>
      <c r="J22" s="69" t="s">
        <v>112</v>
      </c>
      <c r="K22" s="70" t="s">
        <v>393</v>
      </c>
      <c r="L22" s="71">
        <v>0</v>
      </c>
      <c r="M22" s="65"/>
      <c r="N22" s="69" t="s">
        <v>112</v>
      </c>
      <c r="O22" s="70" t="s">
        <v>205</v>
      </c>
      <c r="P22" s="71">
        <v>3</v>
      </c>
      <c r="Q22" s="20"/>
    </row>
    <row r="23" spans="1:18" ht="12.75" customHeight="1">
      <c r="A23" s="20"/>
      <c r="B23" s="69" t="s">
        <v>113</v>
      </c>
      <c r="C23" s="70" t="s">
        <v>293</v>
      </c>
      <c r="D23" s="71">
        <v>4</v>
      </c>
      <c r="E23" s="65"/>
      <c r="F23" s="69" t="s">
        <v>113</v>
      </c>
      <c r="G23" s="70" t="s">
        <v>436</v>
      </c>
      <c r="H23" s="71">
        <v>9</v>
      </c>
      <c r="I23" s="65"/>
      <c r="J23" s="69" t="s">
        <v>113</v>
      </c>
      <c r="K23" s="70" t="s">
        <v>249</v>
      </c>
      <c r="L23" s="71">
        <v>8</v>
      </c>
      <c r="M23" s="65"/>
      <c r="N23" s="69" t="s">
        <v>113</v>
      </c>
      <c r="O23" s="70" t="s">
        <v>437</v>
      </c>
      <c r="P23" s="71">
        <v>4</v>
      </c>
      <c r="Q23" s="20"/>
    </row>
    <row r="24" spans="1:18" ht="12.75" customHeight="1">
      <c r="A24" s="20"/>
      <c r="B24" s="69" t="s">
        <v>114</v>
      </c>
      <c r="C24" s="70" t="s">
        <v>484</v>
      </c>
      <c r="D24" s="71">
        <v>0</v>
      </c>
      <c r="E24" s="65"/>
      <c r="F24" s="69" t="s">
        <v>114</v>
      </c>
      <c r="G24" s="70" t="s">
        <v>480</v>
      </c>
      <c r="H24" s="71">
        <v>0</v>
      </c>
      <c r="I24" s="65"/>
      <c r="J24" s="69" t="s">
        <v>114</v>
      </c>
      <c r="K24" s="70" t="s">
        <v>486</v>
      </c>
      <c r="L24" s="71">
        <v>0</v>
      </c>
      <c r="M24" s="65"/>
      <c r="N24" s="69" t="s">
        <v>114</v>
      </c>
      <c r="O24" s="70" t="s">
        <v>459</v>
      </c>
      <c r="P24" s="71">
        <v>0</v>
      </c>
      <c r="Q24" s="20"/>
    </row>
    <row r="25" spans="1:18" ht="12.75" customHeight="1">
      <c r="A25" s="20"/>
      <c r="B25" s="69"/>
      <c r="C25" s="72" t="s">
        <v>28</v>
      </c>
      <c r="D25" s="73">
        <f>SUM(D17:D24)</f>
        <v>13</v>
      </c>
      <c r="E25" s="65"/>
      <c r="F25" s="69"/>
      <c r="G25" s="74" t="s">
        <v>28</v>
      </c>
      <c r="H25" s="73">
        <f>SUM(H17:H24)</f>
        <v>21</v>
      </c>
      <c r="I25" s="65"/>
      <c r="J25" s="69"/>
      <c r="K25" s="72" t="s">
        <v>28</v>
      </c>
      <c r="L25" s="73">
        <f>SUM(L17:L24)</f>
        <v>17</v>
      </c>
      <c r="M25" s="65"/>
      <c r="N25" s="69"/>
      <c r="O25" s="72" t="s">
        <v>28</v>
      </c>
      <c r="P25" s="73">
        <f>SUM(P17:P24)</f>
        <v>31</v>
      </c>
      <c r="Q25" s="20"/>
    </row>
    <row r="26" spans="1:18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20"/>
    </row>
    <row r="27" spans="1:18" ht="12.75" customHeight="1">
      <c r="A27" s="20"/>
      <c r="B27" s="589" t="s">
        <v>159</v>
      </c>
      <c r="C27" s="590"/>
      <c r="D27" s="238" t="s">
        <v>688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  <c r="Q27" s="20"/>
      <c r="R27" s="49"/>
    </row>
    <row r="28" spans="1:18" ht="12.75" customHeight="1">
      <c r="A28" s="20"/>
      <c r="B28" s="69" t="s">
        <v>110</v>
      </c>
      <c r="C28" s="70" t="s">
        <v>230</v>
      </c>
      <c r="D28" s="71">
        <v>7</v>
      </c>
      <c r="E28" s="65"/>
      <c r="F28" s="69" t="s">
        <v>110</v>
      </c>
      <c r="G28" s="70" t="s">
        <v>263</v>
      </c>
      <c r="H28" s="71">
        <v>10</v>
      </c>
      <c r="I28" s="65"/>
      <c r="J28" s="69" t="s">
        <v>110</v>
      </c>
      <c r="K28" s="70" t="s">
        <v>238</v>
      </c>
      <c r="L28" s="71">
        <v>3</v>
      </c>
      <c r="M28" s="65"/>
      <c r="N28" s="69" t="s">
        <v>110</v>
      </c>
      <c r="O28" s="70" t="s">
        <v>396</v>
      </c>
      <c r="P28" s="71">
        <v>9</v>
      </c>
      <c r="Q28" s="20"/>
      <c r="R28" s="49"/>
    </row>
    <row r="29" spans="1:18" ht="12.75" customHeight="1">
      <c r="A29" s="20"/>
      <c r="B29" s="69" t="s">
        <v>111</v>
      </c>
      <c r="C29" s="70" t="s">
        <v>254</v>
      </c>
      <c r="D29" s="71">
        <v>6</v>
      </c>
      <c r="E29" s="65"/>
      <c r="F29" s="69" t="s">
        <v>111</v>
      </c>
      <c r="G29" s="70" t="s">
        <v>265</v>
      </c>
      <c r="H29" s="71">
        <v>0</v>
      </c>
      <c r="I29" s="65"/>
      <c r="J29" s="69" t="s">
        <v>111</v>
      </c>
      <c r="K29" s="70" t="s">
        <v>259</v>
      </c>
      <c r="L29" s="71">
        <v>12</v>
      </c>
      <c r="M29" s="65"/>
      <c r="N29" s="69" t="s">
        <v>111</v>
      </c>
      <c r="O29" s="70" t="s">
        <v>218</v>
      </c>
      <c r="P29" s="71">
        <v>0</v>
      </c>
      <c r="Q29" s="20"/>
      <c r="R29" s="49"/>
    </row>
    <row r="30" spans="1:18" ht="12.75" customHeight="1">
      <c r="A30" s="20"/>
      <c r="B30" s="69" t="s">
        <v>111</v>
      </c>
      <c r="C30" s="70" t="s">
        <v>284</v>
      </c>
      <c r="D30" s="71">
        <v>0</v>
      </c>
      <c r="E30" s="65"/>
      <c r="F30" s="69" t="s">
        <v>111</v>
      </c>
      <c r="G30" s="70" t="s">
        <v>446</v>
      </c>
      <c r="H30" s="71">
        <v>3</v>
      </c>
      <c r="I30" s="65"/>
      <c r="J30" s="69" t="s">
        <v>111</v>
      </c>
      <c r="K30" s="70" t="s">
        <v>940</v>
      </c>
      <c r="L30" s="71">
        <v>0</v>
      </c>
      <c r="M30" s="65"/>
      <c r="N30" s="69" t="s">
        <v>111</v>
      </c>
      <c r="O30" s="70" t="s">
        <v>290</v>
      </c>
      <c r="P30" s="71">
        <v>12</v>
      </c>
      <c r="Q30" s="20"/>
      <c r="R30" s="49"/>
    </row>
    <row r="31" spans="1:18" ht="12.75" customHeight="1">
      <c r="A31" s="20"/>
      <c r="B31" s="69" t="s">
        <v>112</v>
      </c>
      <c r="C31" s="70" t="s">
        <v>490</v>
      </c>
      <c r="D31" s="71">
        <v>6</v>
      </c>
      <c r="E31" s="65"/>
      <c r="F31" s="69" t="s">
        <v>112</v>
      </c>
      <c r="G31" s="70" t="s">
        <v>267</v>
      </c>
      <c r="H31" s="71">
        <v>6</v>
      </c>
      <c r="I31" s="65"/>
      <c r="J31" s="69" t="s">
        <v>112</v>
      </c>
      <c r="K31" s="70" t="s">
        <v>260</v>
      </c>
      <c r="L31" s="71">
        <v>0</v>
      </c>
      <c r="M31" s="65"/>
      <c r="N31" s="69" t="s">
        <v>112</v>
      </c>
      <c r="O31" s="70" t="s">
        <v>220</v>
      </c>
      <c r="P31" s="71">
        <v>0</v>
      </c>
      <c r="Q31" s="20"/>
      <c r="R31" s="49"/>
    </row>
    <row r="32" spans="1:18" ht="12.75" customHeight="1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0</v>
      </c>
      <c r="I32" s="65"/>
      <c r="J32" s="69" t="s">
        <v>112</v>
      </c>
      <c r="K32" s="70" t="s">
        <v>419</v>
      </c>
      <c r="L32" s="71">
        <v>0</v>
      </c>
      <c r="M32" s="65"/>
      <c r="N32" s="69" t="s">
        <v>112</v>
      </c>
      <c r="O32" s="70" t="s">
        <v>281</v>
      </c>
      <c r="P32" s="71">
        <v>3</v>
      </c>
      <c r="Q32" s="20"/>
      <c r="R32" s="49"/>
    </row>
    <row r="33" spans="1:18" ht="12.75" customHeight="1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581</v>
      </c>
      <c r="H33" s="71">
        <v>0</v>
      </c>
      <c r="I33" s="65"/>
      <c r="J33" s="69" t="s">
        <v>112</v>
      </c>
      <c r="K33" s="70" t="s">
        <v>225</v>
      </c>
      <c r="L33" s="71">
        <v>6</v>
      </c>
      <c r="M33" s="65"/>
      <c r="N33" s="69" t="s">
        <v>112</v>
      </c>
      <c r="O33" s="70" t="s">
        <v>399</v>
      </c>
      <c r="P33" s="71">
        <v>0</v>
      </c>
      <c r="Q33" s="20"/>
      <c r="R33" s="49"/>
    </row>
    <row r="34" spans="1:18" ht="12.75" customHeight="1">
      <c r="A34" s="20"/>
      <c r="B34" s="69" t="s">
        <v>113</v>
      </c>
      <c r="C34" s="70" t="s">
        <v>196</v>
      </c>
      <c r="D34" s="71">
        <v>4</v>
      </c>
      <c r="E34" s="65"/>
      <c r="F34" s="69" t="s">
        <v>113</v>
      </c>
      <c r="G34" s="70" t="s">
        <v>348</v>
      </c>
      <c r="H34" s="71">
        <v>13</v>
      </c>
      <c r="I34" s="65"/>
      <c r="J34" s="69" t="s">
        <v>113</v>
      </c>
      <c r="K34" s="70" t="s">
        <v>305</v>
      </c>
      <c r="L34" s="71">
        <v>6</v>
      </c>
      <c r="M34" s="65"/>
      <c r="N34" s="69" t="s">
        <v>113</v>
      </c>
      <c r="O34" s="70" t="s">
        <v>287</v>
      </c>
      <c r="P34" s="71">
        <v>7</v>
      </c>
      <c r="Q34" s="20"/>
    </row>
    <row r="35" spans="1:18" ht="12.75" customHeight="1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6</v>
      </c>
      <c r="M35" s="65"/>
      <c r="N35" s="69" t="s">
        <v>114</v>
      </c>
      <c r="O35" s="70" t="s">
        <v>481</v>
      </c>
      <c r="P35" s="71">
        <v>0</v>
      </c>
      <c r="Q35" s="20"/>
    </row>
    <row r="36" spans="1:18" ht="12.75" customHeight="1">
      <c r="A36" s="20"/>
      <c r="B36" s="69"/>
      <c r="C36" s="72" t="s">
        <v>28</v>
      </c>
      <c r="D36" s="73">
        <f>SUM(D28:D35)</f>
        <v>23</v>
      </c>
      <c r="E36" s="65"/>
      <c r="F36" s="69"/>
      <c r="G36" s="72" t="s">
        <v>28</v>
      </c>
      <c r="H36" s="73">
        <f>SUM(H28:H35)</f>
        <v>32</v>
      </c>
      <c r="I36" s="65"/>
      <c r="J36" s="69"/>
      <c r="K36" s="72" t="s">
        <v>28</v>
      </c>
      <c r="L36" s="73">
        <f>SUM(L28:L35)</f>
        <v>33</v>
      </c>
      <c r="M36" s="65"/>
      <c r="N36" s="364"/>
      <c r="O36" s="74" t="s">
        <v>28</v>
      </c>
      <c r="P36" s="73">
        <f>SUM(P28:P35)</f>
        <v>31</v>
      </c>
      <c r="Q36" s="20"/>
    </row>
    <row r="37" spans="1:18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20"/>
      <c r="R37" s="9"/>
    </row>
    <row r="38" spans="1:18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20"/>
      <c r="R38" s="19"/>
    </row>
    <row r="39" spans="1:18" ht="12.75" customHeight="1">
      <c r="A39" s="20"/>
      <c r="B39" s="79" t="s">
        <v>110</v>
      </c>
      <c r="C39" s="80" t="s">
        <v>282</v>
      </c>
      <c r="D39" s="71">
        <v>12</v>
      </c>
      <c r="E39" s="65"/>
      <c r="F39" s="69" t="s">
        <v>110</v>
      </c>
      <c r="G39" s="70" t="s">
        <v>258</v>
      </c>
      <c r="H39" s="71">
        <v>0</v>
      </c>
      <c r="I39" s="65"/>
      <c r="J39" s="69" t="s">
        <v>110</v>
      </c>
      <c r="K39" s="70" t="s">
        <v>453</v>
      </c>
      <c r="L39" s="71">
        <v>3</v>
      </c>
      <c r="M39" s="65"/>
      <c r="N39" s="69" t="s">
        <v>110</v>
      </c>
      <c r="O39" s="70" t="s">
        <v>302</v>
      </c>
      <c r="P39" s="71">
        <v>6</v>
      </c>
      <c r="Q39" s="20"/>
      <c r="R39" s="42"/>
    </row>
    <row r="40" spans="1:18" ht="12.75" customHeight="1">
      <c r="A40" s="20"/>
      <c r="B40" s="79" t="s">
        <v>111</v>
      </c>
      <c r="C40" s="80" t="s">
        <v>216</v>
      </c>
      <c r="D40" s="71">
        <v>6</v>
      </c>
      <c r="E40" s="65"/>
      <c r="F40" s="69" t="s">
        <v>111</v>
      </c>
      <c r="G40" s="70" t="s">
        <v>310</v>
      </c>
      <c r="H40" s="71">
        <v>0</v>
      </c>
      <c r="I40" s="65"/>
      <c r="J40" s="69" t="s">
        <v>111</v>
      </c>
      <c r="K40" s="70" t="s">
        <v>455</v>
      </c>
      <c r="L40" s="71">
        <v>0</v>
      </c>
      <c r="M40" s="65"/>
      <c r="N40" s="69" t="s">
        <v>111</v>
      </c>
      <c r="O40" s="70" t="s">
        <v>233</v>
      </c>
      <c r="P40" s="71">
        <v>3</v>
      </c>
      <c r="Q40" s="20"/>
      <c r="R40" s="42"/>
    </row>
    <row r="41" spans="1:18" ht="12.75" customHeight="1">
      <c r="A41" s="20"/>
      <c r="B41" s="79" t="s">
        <v>111</v>
      </c>
      <c r="C41" s="80" t="s">
        <v>306</v>
      </c>
      <c r="D41" s="71">
        <v>3</v>
      </c>
      <c r="E41" s="65"/>
      <c r="F41" s="69" t="s">
        <v>111</v>
      </c>
      <c r="G41" s="70" t="s">
        <v>759</v>
      </c>
      <c r="H41" s="71">
        <v>0</v>
      </c>
      <c r="I41" s="65"/>
      <c r="J41" s="69" t="s">
        <v>111</v>
      </c>
      <c r="K41" s="70" t="s">
        <v>456</v>
      </c>
      <c r="L41" s="71">
        <v>0</v>
      </c>
      <c r="M41" s="65"/>
      <c r="N41" s="69" t="s">
        <v>111</v>
      </c>
      <c r="O41" s="70" t="s">
        <v>224</v>
      </c>
      <c r="P41" s="71">
        <v>0</v>
      </c>
      <c r="Q41" s="20"/>
      <c r="R41" s="42"/>
    </row>
    <row r="42" spans="1:18" ht="12.75" customHeight="1">
      <c r="A42" s="20"/>
      <c r="B42" s="79" t="s">
        <v>112</v>
      </c>
      <c r="C42" s="80" t="s">
        <v>286</v>
      </c>
      <c r="D42" s="71">
        <v>0</v>
      </c>
      <c r="E42" s="65"/>
      <c r="F42" s="69" t="s">
        <v>112</v>
      </c>
      <c r="G42" s="70" t="s">
        <v>699</v>
      </c>
      <c r="H42" s="71">
        <v>0</v>
      </c>
      <c r="I42" s="65"/>
      <c r="J42" s="69" t="s">
        <v>112</v>
      </c>
      <c r="K42" s="70" t="s">
        <v>285</v>
      </c>
      <c r="L42" s="71">
        <v>7</v>
      </c>
      <c r="M42" s="65"/>
      <c r="N42" s="69" t="s">
        <v>112</v>
      </c>
      <c r="O42" s="70" t="s">
        <v>296</v>
      </c>
      <c r="P42" s="71">
        <v>0</v>
      </c>
      <c r="Q42" s="20"/>
      <c r="R42" s="42"/>
    </row>
    <row r="43" spans="1:18" ht="12.75" customHeight="1">
      <c r="A43" s="20"/>
      <c r="B43" s="79" t="s">
        <v>112</v>
      </c>
      <c r="C43" s="80" t="s">
        <v>417</v>
      </c>
      <c r="D43" s="71">
        <v>0</v>
      </c>
      <c r="E43" s="65"/>
      <c r="F43" s="69" t="s">
        <v>112</v>
      </c>
      <c r="G43" s="70" t="s">
        <v>427</v>
      </c>
      <c r="H43" s="71">
        <v>0</v>
      </c>
      <c r="I43" s="65"/>
      <c r="J43" s="69" t="s">
        <v>112</v>
      </c>
      <c r="K43" s="70" t="s">
        <v>276</v>
      </c>
      <c r="L43" s="71">
        <v>0</v>
      </c>
      <c r="M43" s="65"/>
      <c r="N43" s="69" t="s">
        <v>112</v>
      </c>
      <c r="O43" s="70" t="s">
        <v>240</v>
      </c>
      <c r="P43" s="71">
        <v>0</v>
      </c>
      <c r="Q43" s="20"/>
      <c r="R43" s="42"/>
    </row>
    <row r="44" spans="1:18" ht="12.75" customHeight="1">
      <c r="A44" s="20"/>
      <c r="B44" s="79" t="s">
        <v>112</v>
      </c>
      <c r="C44" s="80" t="s">
        <v>418</v>
      </c>
      <c r="D44" s="71">
        <v>0</v>
      </c>
      <c r="E44" s="65"/>
      <c r="F44" s="69" t="s">
        <v>112</v>
      </c>
      <c r="G44" s="70" t="s">
        <v>301</v>
      </c>
      <c r="H44" s="71">
        <v>0</v>
      </c>
      <c r="I44" s="65"/>
      <c r="J44" s="69" t="s">
        <v>112</v>
      </c>
      <c r="K44" s="70" t="s">
        <v>457</v>
      </c>
      <c r="L44" s="71">
        <v>0</v>
      </c>
      <c r="M44" s="65"/>
      <c r="N44" s="69" t="s">
        <v>112</v>
      </c>
      <c r="O44" s="70" t="s">
        <v>256</v>
      </c>
      <c r="P44" s="71">
        <v>0</v>
      </c>
      <c r="Q44" s="20"/>
      <c r="R44" s="42"/>
    </row>
    <row r="45" spans="1:18" ht="12.75" customHeight="1">
      <c r="A45" s="20"/>
      <c r="B45" s="79" t="s">
        <v>113</v>
      </c>
      <c r="C45" s="80" t="s">
        <v>307</v>
      </c>
      <c r="D45" s="71">
        <v>6</v>
      </c>
      <c r="E45" s="65"/>
      <c r="F45" s="69" t="s">
        <v>113</v>
      </c>
      <c r="G45" s="70" t="s">
        <v>198</v>
      </c>
      <c r="H45" s="71">
        <v>13</v>
      </c>
      <c r="I45" s="65"/>
      <c r="J45" s="69" t="s">
        <v>113</v>
      </c>
      <c r="K45" s="70" t="s">
        <v>262</v>
      </c>
      <c r="L45" s="71">
        <v>5</v>
      </c>
      <c r="M45" s="65"/>
      <c r="N45" s="69" t="s">
        <v>113</v>
      </c>
      <c r="O45" s="70" t="s">
        <v>343</v>
      </c>
      <c r="P45" s="71">
        <v>2</v>
      </c>
      <c r="Q45" s="20"/>
      <c r="R45" s="42"/>
    </row>
    <row r="46" spans="1:18" ht="12.75" customHeight="1">
      <c r="A46" s="20"/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615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0</v>
      </c>
      <c r="Q46" s="20"/>
      <c r="R46" s="41"/>
    </row>
    <row r="47" spans="1:18" ht="12.75" customHeight="1">
      <c r="A47" s="20"/>
      <c r="B47" s="69"/>
      <c r="C47" s="72" t="s">
        <v>28</v>
      </c>
      <c r="D47" s="73">
        <f>SUM(D39:D46)</f>
        <v>27</v>
      </c>
      <c r="E47" s="65"/>
      <c r="F47" s="69"/>
      <c r="G47" s="72" t="s">
        <v>28</v>
      </c>
      <c r="H47" s="73">
        <f>SUM(H39:H46)</f>
        <v>13</v>
      </c>
      <c r="I47" s="65"/>
      <c r="J47" s="69"/>
      <c r="K47" s="72" t="s">
        <v>28</v>
      </c>
      <c r="L47" s="73">
        <f>SUM(L39:L46)</f>
        <v>15</v>
      </c>
      <c r="M47" s="65"/>
      <c r="N47" s="69"/>
      <c r="O47" s="72" t="s">
        <v>28</v>
      </c>
      <c r="P47" s="73">
        <f>SUM(P39:P46)</f>
        <v>11</v>
      </c>
      <c r="Q47" s="20"/>
    </row>
    <row r="48" spans="1:18" ht="12.75" customHeight="1">
      <c r="A48" s="20"/>
      <c r="B48" s="7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0"/>
    </row>
    <row r="49" spans="1:20" ht="12.75" customHeight="1">
      <c r="A49" s="20"/>
      <c r="B49" s="600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72</v>
      </c>
      <c r="P49" s="83"/>
      <c r="Q49" s="20"/>
      <c r="R49" s="368"/>
      <c r="S49" s="369"/>
      <c r="T49" s="266"/>
    </row>
    <row r="50" spans="1:20" ht="12.75" customHeight="1">
      <c r="A50" s="20"/>
      <c r="B50" s="456" t="s">
        <v>32</v>
      </c>
      <c r="C50" s="89" t="s">
        <v>935</v>
      </c>
      <c r="D50" s="90">
        <f>P36</f>
        <v>31</v>
      </c>
      <c r="E50" s="91"/>
      <c r="F50" s="242" t="s">
        <v>83</v>
      </c>
      <c r="G50" s="89" t="s">
        <v>159</v>
      </c>
      <c r="H50" s="90">
        <f>D36</f>
        <v>23</v>
      </c>
      <c r="I50" s="91"/>
      <c r="J50" s="250"/>
      <c r="K50" s="89" t="s">
        <v>21</v>
      </c>
      <c r="L50" s="90">
        <f>D25</f>
        <v>13</v>
      </c>
      <c r="M50" s="91"/>
      <c r="N50" s="107"/>
      <c r="O50" s="89" t="s">
        <v>155</v>
      </c>
      <c r="P50" s="94">
        <f>H14</f>
        <v>15</v>
      </c>
      <c r="Q50" s="20"/>
      <c r="R50" s="614"/>
      <c r="S50" s="614"/>
      <c r="T50" s="614"/>
    </row>
    <row r="51" spans="1:20" ht="12.75" customHeight="1">
      <c r="A51" s="20"/>
      <c r="B51" s="446"/>
      <c r="C51" s="89" t="s">
        <v>20</v>
      </c>
      <c r="D51" s="90">
        <f>L14</f>
        <v>20</v>
      </c>
      <c r="E51" s="90"/>
      <c r="F51" s="242"/>
      <c r="G51" s="89" t="s">
        <v>936</v>
      </c>
      <c r="H51" s="90">
        <f>L47</f>
        <v>15</v>
      </c>
      <c r="I51" s="91"/>
      <c r="J51" s="99" t="s">
        <v>32</v>
      </c>
      <c r="K51" s="89" t="s">
        <v>531</v>
      </c>
      <c r="L51" s="90">
        <f>L25</f>
        <v>17</v>
      </c>
      <c r="M51" s="91"/>
      <c r="N51" s="304" t="s">
        <v>32</v>
      </c>
      <c r="O51" s="89" t="s">
        <v>938</v>
      </c>
      <c r="P51" s="94">
        <f>D47</f>
        <v>27</v>
      </c>
      <c r="Q51" s="20"/>
      <c r="R51" s="614"/>
      <c r="S51" s="614"/>
      <c r="T51" s="614"/>
    </row>
    <row r="52" spans="1:20" ht="12.75" customHeight="1">
      <c r="A52" s="20"/>
      <c r="B52" s="447"/>
      <c r="C52" s="16"/>
      <c r="D52" s="16"/>
      <c r="E52" s="91"/>
      <c r="F52" s="451"/>
      <c r="G52" s="347"/>
      <c r="H52" s="262"/>
      <c r="I52" s="91"/>
      <c r="J52" s="460"/>
      <c r="K52" s="16"/>
      <c r="L52" s="16"/>
      <c r="M52" s="91"/>
      <c r="N52" s="91"/>
      <c r="O52" s="16"/>
      <c r="P52" s="254"/>
      <c r="Q52" s="20"/>
      <c r="R52" s="614"/>
      <c r="S52" s="614"/>
      <c r="T52" s="614"/>
    </row>
    <row r="53" spans="1:20" ht="12.75" customHeight="1">
      <c r="A53" s="20"/>
      <c r="B53" s="448"/>
      <c r="C53" s="89" t="s">
        <v>379</v>
      </c>
      <c r="D53" s="90">
        <f>H47</f>
        <v>13</v>
      </c>
      <c r="E53" s="91"/>
      <c r="F53" s="242"/>
      <c r="G53" s="89" t="s">
        <v>115</v>
      </c>
      <c r="H53" s="90">
        <f>D14</f>
        <v>24</v>
      </c>
      <c r="I53" s="91"/>
      <c r="J53" s="304"/>
      <c r="K53" s="89" t="s">
        <v>160</v>
      </c>
      <c r="L53" s="90">
        <f>P47</f>
        <v>11</v>
      </c>
      <c r="M53" s="91"/>
      <c r="N53" s="107"/>
      <c r="O53" s="89" t="s">
        <v>162</v>
      </c>
      <c r="P53" s="94">
        <f>H25</f>
        <v>21</v>
      </c>
      <c r="Q53" s="20"/>
      <c r="R53" s="614"/>
      <c r="S53" s="614"/>
      <c r="T53" s="614"/>
    </row>
    <row r="54" spans="1:20" ht="12.75" customHeight="1">
      <c r="A54" s="20"/>
      <c r="B54" s="459" t="s">
        <v>32</v>
      </c>
      <c r="C54" s="100" t="s">
        <v>721</v>
      </c>
      <c r="D54" s="101">
        <f>P14</f>
        <v>24</v>
      </c>
      <c r="E54" s="100"/>
      <c r="F54" s="305" t="s">
        <v>32</v>
      </c>
      <c r="G54" s="100" t="s">
        <v>937</v>
      </c>
      <c r="H54" s="101">
        <f>P25</f>
        <v>31</v>
      </c>
      <c r="I54" s="233"/>
      <c r="J54" s="148" t="s">
        <v>32</v>
      </c>
      <c r="K54" s="100" t="s">
        <v>795</v>
      </c>
      <c r="L54" s="101">
        <f>H36</f>
        <v>32</v>
      </c>
      <c r="M54" s="233"/>
      <c r="N54" s="305" t="s">
        <v>32</v>
      </c>
      <c r="O54" s="100" t="s">
        <v>939</v>
      </c>
      <c r="P54" s="102">
        <f>L36</f>
        <v>33</v>
      </c>
      <c r="Q54" s="20"/>
      <c r="R54" s="614"/>
      <c r="S54" s="614"/>
      <c r="T54" s="614"/>
    </row>
    <row r="55" spans="1:20" ht="12.75" customHeight="1">
      <c r="A55" s="20"/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Q55" s="20"/>
      <c r="R55" s="614"/>
      <c r="S55" s="614"/>
      <c r="T55" s="614"/>
    </row>
    <row r="56" spans="1:20" ht="12.75" customHeight="1">
      <c r="A56" s="20"/>
      <c r="B56" s="594" t="s">
        <v>142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20"/>
      <c r="R56" s="614"/>
      <c r="S56" s="614"/>
      <c r="T56" s="614"/>
    </row>
    <row r="57" spans="1:20" ht="12.75" customHeight="1">
      <c r="A57" s="20"/>
      <c r="B57" s="108" t="s">
        <v>19</v>
      </c>
      <c r="C57" s="109"/>
      <c r="D57" s="81">
        <f>$L$36</f>
        <v>33</v>
      </c>
      <c r="E57" s="65"/>
      <c r="F57" s="596" t="s">
        <v>953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Q57" s="20"/>
      <c r="R57" s="614"/>
      <c r="S57" s="614"/>
      <c r="T57" s="614"/>
    </row>
    <row r="58" spans="1:20" ht="12.75" customHeight="1">
      <c r="A58" s="20"/>
      <c r="B58" s="108" t="s">
        <v>24</v>
      </c>
      <c r="C58" s="109"/>
      <c r="D58" s="81">
        <f>$H$36</f>
        <v>32</v>
      </c>
      <c r="E58" s="65"/>
      <c r="F58" s="596" t="s">
        <v>954</v>
      </c>
      <c r="G58" s="597"/>
      <c r="H58" s="597"/>
      <c r="I58" s="597"/>
      <c r="J58" s="597"/>
      <c r="K58" s="597"/>
      <c r="L58" s="598"/>
      <c r="M58" s="112"/>
      <c r="N58" s="95" t="s">
        <v>966</v>
      </c>
      <c r="O58" s="91"/>
      <c r="P58" s="97">
        <f>MAX(D6:D12,H6:H12,L6:L12,P6:P12,D17:D23,H17:H23,L17:L23,P17:P23,D28:D34,H28:H34,L28:L34,P28:P34,D39:D45,H39:H45,L39:L45,P39:P45)</f>
        <v>13</v>
      </c>
      <c r="Q58" s="20"/>
    </row>
    <row r="59" spans="1:20" ht="12.75" customHeight="1">
      <c r="A59" s="20"/>
      <c r="B59" s="108" t="s">
        <v>84</v>
      </c>
      <c r="C59" s="109"/>
      <c r="D59" s="81">
        <f>$P$36</f>
        <v>31</v>
      </c>
      <c r="E59" s="65"/>
      <c r="F59" s="596" t="s">
        <v>955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  <c r="Q59" s="20"/>
    </row>
    <row r="60" spans="1:20" ht="12.75" customHeight="1">
      <c r="A60" s="20"/>
      <c r="B60" s="108" t="s">
        <v>120</v>
      </c>
      <c r="C60" s="109"/>
      <c r="D60" s="81">
        <f>$P$25</f>
        <v>31</v>
      </c>
      <c r="E60" s="65"/>
      <c r="F60" s="596" t="s">
        <v>956</v>
      </c>
      <c r="G60" s="597"/>
      <c r="H60" s="597"/>
      <c r="I60" s="597"/>
      <c r="J60" s="597"/>
      <c r="K60" s="597"/>
      <c r="L60" s="598"/>
      <c r="M60" s="112"/>
      <c r="N60" s="95" t="s">
        <v>19</v>
      </c>
      <c r="O60" s="89"/>
      <c r="P60" s="97">
        <f>MAX(D14,H14,L14,P14,D25,H25,L25,P25,D36,H36,L36,P36,D47,H47,L47,P47)</f>
        <v>33</v>
      </c>
      <c r="Q60" s="20"/>
    </row>
    <row r="61" spans="1:20" ht="12.75" customHeight="1">
      <c r="A61" s="20"/>
      <c r="B61" s="108" t="s">
        <v>58</v>
      </c>
      <c r="C61" s="109"/>
      <c r="D61" s="81">
        <f>$D$47</f>
        <v>27</v>
      </c>
      <c r="E61" s="65"/>
      <c r="F61" s="596" t="s">
        <v>957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  <c r="Q61" s="20"/>
    </row>
    <row r="62" spans="1:20" ht="12.75" customHeight="1">
      <c r="A62" s="20"/>
      <c r="B62" s="108" t="s">
        <v>115</v>
      </c>
      <c r="C62" s="109"/>
      <c r="D62" s="81">
        <f>$D$14</f>
        <v>24</v>
      </c>
      <c r="E62" s="65"/>
      <c r="F62" s="596" t="s">
        <v>967</v>
      </c>
      <c r="G62" s="597"/>
      <c r="H62" s="597"/>
      <c r="I62" s="597"/>
      <c r="J62" s="597"/>
      <c r="K62" s="597"/>
      <c r="L62" s="598"/>
      <c r="M62" s="112"/>
      <c r="N62" s="95" t="s">
        <v>160</v>
      </c>
      <c r="O62" s="89"/>
      <c r="P62" s="97">
        <f>MIN(D14,H14,L14,P14,D25,H25,L25,P25,D36,H36,L36,P36,D47,H47,L47,P47)</f>
        <v>11</v>
      </c>
      <c r="Q62" s="20"/>
    </row>
    <row r="63" spans="1:20" ht="12.75" customHeight="1">
      <c r="A63" s="20"/>
      <c r="B63" s="108" t="s">
        <v>26</v>
      </c>
      <c r="C63" s="109"/>
      <c r="D63" s="81">
        <f>$P$14</f>
        <v>24</v>
      </c>
      <c r="E63" s="65"/>
      <c r="F63" s="596" t="s">
        <v>958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  <c r="Q63" s="20"/>
    </row>
    <row r="64" spans="1:20" ht="12.75" customHeight="1">
      <c r="A64" s="20"/>
      <c r="B64" s="108" t="s">
        <v>159</v>
      </c>
      <c r="C64" s="109"/>
      <c r="D64" s="81">
        <f>$D$36</f>
        <v>23</v>
      </c>
      <c r="E64" s="65"/>
      <c r="F64" s="596" t="s">
        <v>959</v>
      </c>
      <c r="G64" s="597"/>
      <c r="H64" s="597"/>
      <c r="I64" s="597"/>
      <c r="J64" s="597"/>
      <c r="K64" s="597"/>
      <c r="L64" s="598"/>
      <c r="M64" s="112"/>
      <c r="N64" s="232" t="s">
        <v>161</v>
      </c>
      <c r="O64" s="233"/>
      <c r="P64" s="114">
        <v>-15</v>
      </c>
      <c r="Q64" s="20"/>
    </row>
    <row r="65" spans="1:31" ht="12.75" customHeight="1">
      <c r="A65" s="20"/>
      <c r="B65" s="108" t="s">
        <v>162</v>
      </c>
      <c r="C65" s="109"/>
      <c r="D65" s="81">
        <f>$H$25</f>
        <v>21</v>
      </c>
      <c r="E65" s="65"/>
      <c r="F65" s="596" t="s">
        <v>960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  <c r="Q65" s="20"/>
    </row>
    <row r="66" spans="1:31" ht="12.75" customHeight="1">
      <c r="A66" s="20"/>
      <c r="B66" s="108" t="s">
        <v>20</v>
      </c>
      <c r="C66" s="109"/>
      <c r="D66" s="81">
        <f>$L$14</f>
        <v>20</v>
      </c>
      <c r="E66" s="65"/>
      <c r="F66" s="596" t="s">
        <v>961</v>
      </c>
      <c r="G66" s="597"/>
      <c r="H66" s="597"/>
      <c r="I66" s="597"/>
      <c r="J66" s="597"/>
      <c r="K66" s="597"/>
      <c r="L66" s="598"/>
      <c r="M66" s="112"/>
      <c r="N66" s="104" t="s">
        <v>143</v>
      </c>
      <c r="O66" s="106"/>
      <c r="P66" s="115"/>
      <c r="Q66" s="20"/>
    </row>
    <row r="67" spans="1:31" ht="12.75" customHeight="1">
      <c r="A67" s="20"/>
      <c r="B67" s="108" t="s">
        <v>25</v>
      </c>
      <c r="C67" s="109"/>
      <c r="D67" s="81">
        <f>$L$25</f>
        <v>17</v>
      </c>
      <c r="E67" s="65"/>
      <c r="F67" s="596" t="s">
        <v>962</v>
      </c>
      <c r="G67" s="597"/>
      <c r="H67" s="597"/>
      <c r="I67" s="597"/>
      <c r="J67" s="597"/>
      <c r="K67" s="597"/>
      <c r="L67" s="598"/>
      <c r="M67" s="112"/>
      <c r="N67" s="617" t="s">
        <v>943</v>
      </c>
      <c r="O67" s="618"/>
      <c r="P67" s="619"/>
      <c r="Q67" s="20"/>
      <c r="R67" s="368"/>
      <c r="S67" s="369"/>
      <c r="T67" s="266"/>
      <c r="U67" s="242"/>
      <c r="V67" s="89"/>
      <c r="W67" s="90"/>
      <c r="X67" s="91"/>
      <c r="Y67" s="149"/>
      <c r="Z67" s="89"/>
      <c r="AA67" s="90"/>
      <c r="AB67" s="91"/>
      <c r="AC67" s="239"/>
      <c r="AD67" s="89"/>
      <c r="AE67" s="90"/>
    </row>
    <row r="68" spans="1:31" ht="12.75" customHeight="1">
      <c r="A68" s="20"/>
      <c r="B68" s="108" t="s">
        <v>155</v>
      </c>
      <c r="C68" s="109"/>
      <c r="D68" s="81">
        <f>$H$14</f>
        <v>15</v>
      </c>
      <c r="E68" s="65"/>
      <c r="F68" s="596" t="s">
        <v>963</v>
      </c>
      <c r="G68" s="597"/>
      <c r="H68" s="597"/>
      <c r="I68" s="597"/>
      <c r="J68" s="597"/>
      <c r="K68" s="597"/>
      <c r="L68" s="598"/>
      <c r="M68" s="112"/>
      <c r="N68" s="613" t="s">
        <v>944</v>
      </c>
      <c r="O68" s="614"/>
      <c r="P68" s="615"/>
      <c r="Q68" s="20"/>
      <c r="R68" s="368"/>
      <c r="S68" s="369"/>
      <c r="T68" s="266"/>
      <c r="U68" s="92"/>
      <c r="V68" s="89"/>
      <c r="W68" s="90"/>
      <c r="X68" s="91"/>
      <c r="Y68" s="99"/>
      <c r="Z68" s="89"/>
      <c r="AA68" s="90"/>
      <c r="AB68" s="91"/>
      <c r="AC68" s="99"/>
      <c r="AD68" s="89"/>
      <c r="AE68" s="90"/>
    </row>
    <row r="69" spans="1:31" ht="12.75" customHeight="1">
      <c r="A69" s="20"/>
      <c r="B69" s="108" t="s">
        <v>161</v>
      </c>
      <c r="C69" s="109"/>
      <c r="D69" s="81">
        <f>$L$47</f>
        <v>15</v>
      </c>
      <c r="E69" s="65"/>
      <c r="F69" s="596" t="s">
        <v>964</v>
      </c>
      <c r="G69" s="597"/>
      <c r="H69" s="597"/>
      <c r="I69" s="597"/>
      <c r="J69" s="597"/>
      <c r="K69" s="597"/>
      <c r="L69" s="598"/>
      <c r="M69" s="112"/>
      <c r="N69" s="613" t="s">
        <v>945</v>
      </c>
      <c r="O69" s="614"/>
      <c r="P69" s="615"/>
      <c r="Q69" s="20"/>
      <c r="R69" s="368"/>
      <c r="S69" s="369"/>
      <c r="T69" s="266"/>
      <c r="U69" s="96"/>
      <c r="V69" s="16"/>
      <c r="W69" s="16"/>
      <c r="X69" s="91"/>
      <c r="Y69" s="96"/>
      <c r="Z69" s="16"/>
      <c r="AA69" s="16"/>
      <c r="AB69" s="91"/>
      <c r="AC69" s="91"/>
      <c r="AD69" s="16"/>
      <c r="AE69" s="16"/>
    </row>
    <row r="70" spans="1:31" ht="12.75" customHeight="1">
      <c r="A70" s="20"/>
      <c r="B70" s="108" t="s">
        <v>379</v>
      </c>
      <c r="C70" s="109"/>
      <c r="D70" s="81">
        <f>$H$47</f>
        <v>13</v>
      </c>
      <c r="E70" s="65"/>
      <c r="F70" s="596" t="s">
        <v>965</v>
      </c>
      <c r="G70" s="597"/>
      <c r="H70" s="597"/>
      <c r="I70" s="597"/>
      <c r="J70" s="597"/>
      <c r="K70" s="597"/>
      <c r="L70" s="598"/>
      <c r="M70" s="112"/>
      <c r="N70" s="613" t="s">
        <v>946</v>
      </c>
      <c r="O70" s="614"/>
      <c r="P70" s="615"/>
      <c r="Q70" s="20"/>
      <c r="R70" s="368"/>
      <c r="S70" s="369"/>
      <c r="T70" s="266"/>
      <c r="U70" s="98"/>
      <c r="V70" s="89"/>
      <c r="W70" s="90"/>
      <c r="X70" s="91"/>
      <c r="Y70" s="99"/>
      <c r="Z70" s="89"/>
      <c r="AA70" s="90"/>
      <c r="AB70" s="91"/>
      <c r="AC70" s="99"/>
      <c r="AD70" s="89"/>
      <c r="AE70" s="90"/>
    </row>
    <row r="71" spans="1:31" ht="12.75" customHeight="1">
      <c r="A71" s="20"/>
      <c r="B71" s="108" t="s">
        <v>21</v>
      </c>
      <c r="C71" s="109"/>
      <c r="D71" s="81">
        <f>$D$25</f>
        <v>13</v>
      </c>
      <c r="E71" s="65"/>
      <c r="F71" s="596" t="s">
        <v>952</v>
      </c>
      <c r="G71" s="597"/>
      <c r="H71" s="597"/>
      <c r="I71" s="597"/>
      <c r="J71" s="597"/>
      <c r="K71" s="597"/>
      <c r="L71" s="598"/>
      <c r="M71" s="112"/>
      <c r="N71" s="613" t="s">
        <v>947</v>
      </c>
      <c r="O71" s="614"/>
      <c r="P71" s="615"/>
      <c r="Q71" s="20"/>
      <c r="R71" s="368"/>
      <c r="S71" s="369"/>
      <c r="T71" s="266"/>
      <c r="U71" s="99"/>
      <c r="V71" s="89"/>
      <c r="W71" s="90"/>
      <c r="X71" s="91"/>
      <c r="Y71" s="98"/>
      <c r="Z71" s="89"/>
      <c r="AA71" s="90"/>
      <c r="AB71" s="91"/>
      <c r="AC71" s="149"/>
      <c r="AD71" s="89"/>
      <c r="AE71" s="90"/>
    </row>
    <row r="72" spans="1:31" ht="12.75" customHeight="1">
      <c r="A72" s="20"/>
      <c r="B72" s="108" t="s">
        <v>160</v>
      </c>
      <c r="C72" s="109"/>
      <c r="D72" s="81">
        <f>$P$47</f>
        <v>11</v>
      </c>
      <c r="E72" s="65"/>
      <c r="F72" s="596" t="s">
        <v>951</v>
      </c>
      <c r="G72" s="597"/>
      <c r="H72" s="597"/>
      <c r="I72" s="597"/>
      <c r="J72" s="597"/>
      <c r="K72" s="597"/>
      <c r="L72" s="598"/>
      <c r="M72" s="112"/>
      <c r="N72" s="613" t="s">
        <v>948</v>
      </c>
      <c r="O72" s="614"/>
      <c r="P72" s="615"/>
      <c r="Q72" s="20"/>
      <c r="R72" s="368"/>
      <c r="S72" s="369"/>
      <c r="T72" s="266"/>
    </row>
    <row r="73" spans="1:31" ht="12.75" customHeight="1">
      <c r="A73" s="20"/>
      <c r="B73" s="112"/>
      <c r="C73" s="112"/>
      <c r="D73" s="112"/>
      <c r="E73" s="112"/>
      <c r="M73" s="112"/>
      <c r="N73" s="613" t="s">
        <v>949</v>
      </c>
      <c r="O73" s="614"/>
      <c r="P73" s="615"/>
      <c r="Q73" s="20"/>
      <c r="R73" s="368"/>
      <c r="S73" s="369"/>
      <c r="T73" s="266"/>
    </row>
    <row r="74" spans="1:31" ht="12.75" customHeight="1">
      <c r="A74" s="20"/>
      <c r="B74" s="608" t="s">
        <v>119</v>
      </c>
      <c r="C74" s="609"/>
      <c r="D74" s="610"/>
      <c r="E74" s="112"/>
      <c r="F74" s="353" t="s">
        <v>83</v>
      </c>
      <c r="G74" s="655" t="s">
        <v>60</v>
      </c>
      <c r="H74" s="656"/>
      <c r="I74" s="354">
        <v>1</v>
      </c>
      <c r="J74" s="354">
        <f>'wk12'!J74+I74</f>
        <v>43</v>
      </c>
      <c r="K74" s="651" t="s">
        <v>942</v>
      </c>
      <c r="L74" s="651"/>
      <c r="M74" s="65"/>
      <c r="N74" s="624" t="s">
        <v>950</v>
      </c>
      <c r="O74" s="625"/>
      <c r="P74" s="626"/>
      <c r="Q74" s="20"/>
      <c r="R74" s="368"/>
      <c r="S74" s="369"/>
      <c r="T74" s="266"/>
    </row>
    <row r="75" spans="1:31">
      <c r="A75" s="20"/>
      <c r="B75" s="110" t="s">
        <v>501</v>
      </c>
      <c r="C75" s="111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7</v>
      </c>
      <c r="J75" s="120">
        <f>'wk12'!J75+I75</f>
        <v>61</v>
      </c>
      <c r="K75" s="651" t="s">
        <v>941</v>
      </c>
      <c r="L75" s="651"/>
      <c r="M75" s="65"/>
      <c r="N75" s="621" t="s">
        <v>974</v>
      </c>
      <c r="O75" s="622"/>
      <c r="P75" s="623"/>
      <c r="Q75" s="20"/>
    </row>
    <row r="76" spans="1:31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xmlns:xlrd2="http://schemas.microsoft.com/office/spreadsheetml/2017/richdata2" ref="B57:D72">
    <sortCondition descending="1" ref="D72"/>
  </sortState>
  <mergeCells count="57">
    <mergeCell ref="G75:H75"/>
    <mergeCell ref="K75:L75"/>
    <mergeCell ref="F72:L72"/>
    <mergeCell ref="F71:L71"/>
    <mergeCell ref="N71:P71"/>
    <mergeCell ref="N75:P75"/>
    <mergeCell ref="N74:P74"/>
    <mergeCell ref="N73:P73"/>
    <mergeCell ref="N72:P72"/>
    <mergeCell ref="N69:P69"/>
    <mergeCell ref="F62:L62"/>
    <mergeCell ref="F70:L70"/>
    <mergeCell ref="F63:L63"/>
    <mergeCell ref="N67:P67"/>
    <mergeCell ref="N68:P68"/>
    <mergeCell ref="F69:L69"/>
    <mergeCell ref="F67:L67"/>
    <mergeCell ref="F65:L65"/>
    <mergeCell ref="N70:P70"/>
    <mergeCell ref="F64:L64"/>
    <mergeCell ref="B74:D74"/>
    <mergeCell ref="B5:C5"/>
    <mergeCell ref="F5:G5"/>
    <mergeCell ref="F68:L68"/>
    <mergeCell ref="K74:L74"/>
    <mergeCell ref="G74:H74"/>
    <mergeCell ref="F57:L57"/>
    <mergeCell ref="B56:C56"/>
    <mergeCell ref="F66:L66"/>
    <mergeCell ref="J5:K5"/>
    <mergeCell ref="B49:N49"/>
    <mergeCell ref="N27:O27"/>
    <mergeCell ref="B38:C38"/>
    <mergeCell ref="N16:O16"/>
    <mergeCell ref="N38:O38"/>
    <mergeCell ref="F58:L58"/>
    <mergeCell ref="F61:L61"/>
    <mergeCell ref="F16:G16"/>
    <mergeCell ref="F59:L59"/>
    <mergeCell ref="B1:C1"/>
    <mergeCell ref="J38:K38"/>
    <mergeCell ref="J16:K16"/>
    <mergeCell ref="B27:C27"/>
    <mergeCell ref="F27:G27"/>
    <mergeCell ref="J27:K27"/>
    <mergeCell ref="R57:T57"/>
    <mergeCell ref="F38:G38"/>
    <mergeCell ref="B16:C16"/>
    <mergeCell ref="F60:L60"/>
    <mergeCell ref="F1:L2"/>
    <mergeCell ref="R50:T50"/>
    <mergeCell ref="R51:T51"/>
    <mergeCell ref="R52:T52"/>
    <mergeCell ref="R53:T53"/>
    <mergeCell ref="R54:T54"/>
    <mergeCell ref="R55:T55"/>
    <mergeCell ref="R56:T56"/>
  </mergeCells>
  <phoneticPr fontId="0" type="noConversion"/>
  <pageMargins left="0" right="0" top="0.09" bottom="0" header="0.13" footer="0"/>
  <pageSetup scale="78" orientation="portrait" r:id="rId1"/>
  <headerFooter alignWithMargins="0"/>
  <ignoredErrors>
    <ignoredError sqref="P5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76"/>
  <sheetViews>
    <sheetView view="pageBreakPreview" topLeftCell="A53" zoomScale="180" zoomScaleNormal="100" zoomScaleSheetLayoutView="180" workbookViewId="0">
      <selection activeCell="C35" sqref="C28:C35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6" width="3.7109375" customWidth="1"/>
    <col min="17" max="17" width="2.42578125" customWidth="1"/>
    <col min="18" max="18" width="16.140625" customWidth="1"/>
    <col min="20" max="20" width="10.5703125" customWidth="1"/>
  </cols>
  <sheetData>
    <row r="1" spans="1:18" ht="12.75" customHeight="1">
      <c r="A1" s="20"/>
      <c r="B1" s="588">
        <f>'Team Totals'!$A$1</f>
        <v>2021</v>
      </c>
      <c r="C1" s="588"/>
      <c r="D1" s="64"/>
      <c r="E1" s="65"/>
      <c r="F1" s="591" t="s">
        <v>968</v>
      </c>
      <c r="G1" s="591"/>
      <c r="H1" s="591"/>
      <c r="I1" s="591"/>
      <c r="J1" s="591"/>
      <c r="K1" s="591"/>
      <c r="L1" s="591"/>
      <c r="M1" s="65"/>
      <c r="N1" s="65"/>
      <c r="O1" s="65"/>
      <c r="P1" s="65"/>
      <c r="Q1" s="65"/>
    </row>
    <row r="2" spans="1:18" ht="12.75" customHeight="1">
      <c r="A2" s="20"/>
      <c r="B2" s="64" t="s">
        <v>71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  <c r="Q2" s="65"/>
    </row>
    <row r="3" spans="1:18" ht="12.75" customHeight="1">
      <c r="A3" s="20"/>
      <c r="B3" s="587" t="s">
        <v>377</v>
      </c>
      <c r="C3" s="587"/>
      <c r="D3" s="587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8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8" ht="12.75" customHeight="1">
      <c r="A5" s="20"/>
      <c r="B5" s="589" t="str">
        <f>'Team Totals'!$A$18</f>
        <v>Blitz</v>
      </c>
      <c r="C5" s="590"/>
      <c r="D5" s="510" t="s">
        <v>579</v>
      </c>
      <c r="E5" s="65"/>
      <c r="F5" s="589" t="str">
        <f>'Team Totals'!$A$11</f>
        <v>Armadillos</v>
      </c>
      <c r="G5" s="590"/>
      <c r="H5" s="238" t="s">
        <v>688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65"/>
      <c r="R5" s="5"/>
    </row>
    <row r="6" spans="1:18" ht="12.75" customHeight="1">
      <c r="A6" s="20"/>
      <c r="B6" s="69" t="s">
        <v>110</v>
      </c>
      <c r="C6" s="70" t="s">
        <v>231</v>
      </c>
      <c r="D6" s="71">
        <v>9</v>
      </c>
      <c r="E6" s="65"/>
      <c r="F6" s="69" t="s">
        <v>110</v>
      </c>
      <c r="G6" s="70" t="s">
        <v>209</v>
      </c>
      <c r="H6" s="71">
        <v>3</v>
      </c>
      <c r="I6" s="65"/>
      <c r="J6" s="69" t="s">
        <v>110</v>
      </c>
      <c r="K6" s="70" t="s">
        <v>273</v>
      </c>
      <c r="L6" s="71">
        <v>12</v>
      </c>
      <c r="M6" s="65"/>
      <c r="N6" s="69" t="s">
        <v>110</v>
      </c>
      <c r="O6" s="70" t="s">
        <v>202</v>
      </c>
      <c r="P6" s="71">
        <v>10</v>
      </c>
      <c r="Q6" s="65"/>
    </row>
    <row r="7" spans="1:18" ht="12.75" customHeight="1">
      <c r="A7" s="20"/>
      <c r="B7" s="69" t="s">
        <v>111</v>
      </c>
      <c r="C7" s="70" t="s">
        <v>244</v>
      </c>
      <c r="D7" s="71">
        <v>12</v>
      </c>
      <c r="E7" s="65"/>
      <c r="F7" s="69" t="s">
        <v>111</v>
      </c>
      <c r="G7" s="70" t="s">
        <v>617</v>
      </c>
      <c r="H7" s="71">
        <v>0</v>
      </c>
      <c r="I7" s="65"/>
      <c r="J7" s="69" t="s">
        <v>111</v>
      </c>
      <c r="K7" s="70" t="s">
        <v>401</v>
      </c>
      <c r="L7" s="71">
        <v>0</v>
      </c>
      <c r="M7" s="65"/>
      <c r="N7" s="69" t="s">
        <v>111</v>
      </c>
      <c r="O7" s="70" t="s">
        <v>246</v>
      </c>
      <c r="P7" s="71">
        <v>12</v>
      </c>
      <c r="Q7" s="65"/>
      <c r="R7" s="5"/>
    </row>
    <row r="8" spans="1:18" ht="12.75" customHeight="1">
      <c r="A8" s="20"/>
      <c r="B8" s="69" t="s">
        <v>111</v>
      </c>
      <c r="C8" s="70" t="s">
        <v>934</v>
      </c>
      <c r="D8" s="71">
        <v>0</v>
      </c>
      <c r="E8" s="65"/>
      <c r="F8" s="69" t="s">
        <v>111</v>
      </c>
      <c r="G8" s="70" t="s">
        <v>718</v>
      </c>
      <c r="H8" s="71">
        <v>0</v>
      </c>
      <c r="I8" s="65"/>
      <c r="J8" s="69" t="s">
        <v>111</v>
      </c>
      <c r="K8" s="70" t="s">
        <v>503</v>
      </c>
      <c r="L8" s="71">
        <v>0</v>
      </c>
      <c r="M8" s="65"/>
      <c r="N8" s="69" t="s">
        <v>111</v>
      </c>
      <c r="O8" s="70" t="s">
        <v>547</v>
      </c>
      <c r="P8" s="71">
        <v>6</v>
      </c>
      <c r="Q8" s="65"/>
    </row>
    <row r="9" spans="1:18" ht="12.75" customHeight="1">
      <c r="A9" s="20"/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685</v>
      </c>
      <c r="H9" s="71">
        <v>0</v>
      </c>
      <c r="I9" s="65"/>
      <c r="J9" s="69" t="s">
        <v>112</v>
      </c>
      <c r="K9" s="70" t="s">
        <v>291</v>
      </c>
      <c r="L9" s="71">
        <v>3</v>
      </c>
      <c r="M9" s="65"/>
      <c r="N9" s="69" t="s">
        <v>112</v>
      </c>
      <c r="O9" s="70" t="s">
        <v>226</v>
      </c>
      <c r="P9" s="71">
        <v>0</v>
      </c>
      <c r="Q9" s="65"/>
      <c r="R9" s="5"/>
    </row>
    <row r="10" spans="1:18" ht="12.75" customHeight="1">
      <c r="A10" s="20"/>
      <c r="B10" s="69" t="s">
        <v>112</v>
      </c>
      <c r="C10" s="70" t="s">
        <v>248</v>
      </c>
      <c r="D10" s="71">
        <v>0</v>
      </c>
      <c r="E10" s="65"/>
      <c r="F10" s="69" t="s">
        <v>112</v>
      </c>
      <c r="G10" s="70" t="s">
        <v>200</v>
      </c>
      <c r="H10" s="71">
        <v>0</v>
      </c>
      <c r="I10" s="65"/>
      <c r="J10" s="69" t="s">
        <v>112</v>
      </c>
      <c r="K10" s="70" t="s">
        <v>580</v>
      </c>
      <c r="L10" s="71">
        <v>0</v>
      </c>
      <c r="M10" s="65"/>
      <c r="N10" s="69" t="s">
        <v>112</v>
      </c>
      <c r="O10" s="70" t="s">
        <v>758</v>
      </c>
      <c r="P10" s="71">
        <v>0</v>
      </c>
      <c r="Q10" s="65"/>
    </row>
    <row r="11" spans="1:18" ht="12.75" customHeight="1">
      <c r="A11" s="20"/>
      <c r="B11" s="69" t="s">
        <v>112</v>
      </c>
      <c r="C11" s="406" t="s">
        <v>828</v>
      </c>
      <c r="D11" s="71">
        <v>0</v>
      </c>
      <c r="E11" s="65"/>
      <c r="F11" s="69" t="s">
        <v>112</v>
      </c>
      <c r="G11" s="70" t="s">
        <v>439</v>
      </c>
      <c r="H11" s="71">
        <v>0</v>
      </c>
      <c r="I11" s="65"/>
      <c r="J11" s="69" t="s">
        <v>112</v>
      </c>
      <c r="K11" s="70" t="s">
        <v>799</v>
      </c>
      <c r="L11" s="71">
        <v>6</v>
      </c>
      <c r="M11" s="65"/>
      <c r="N11" s="69" t="s">
        <v>112</v>
      </c>
      <c r="O11" s="70" t="s">
        <v>644</v>
      </c>
      <c r="P11" s="71">
        <v>3</v>
      </c>
      <c r="Q11" s="65"/>
      <c r="R11" s="5"/>
    </row>
    <row r="12" spans="1:18" ht="12.75" customHeight="1">
      <c r="A12" s="20"/>
      <c r="B12" s="69" t="s">
        <v>113</v>
      </c>
      <c r="C12" s="49" t="s">
        <v>242</v>
      </c>
      <c r="D12" s="71">
        <v>13</v>
      </c>
      <c r="E12" s="65"/>
      <c r="F12" s="69" t="s">
        <v>113</v>
      </c>
      <c r="G12" s="70" t="s">
        <v>268</v>
      </c>
      <c r="H12" s="71">
        <v>2</v>
      </c>
      <c r="I12" s="65"/>
      <c r="J12" s="69" t="s">
        <v>113</v>
      </c>
      <c r="K12" s="70" t="s">
        <v>237</v>
      </c>
      <c r="L12" s="71">
        <v>9</v>
      </c>
      <c r="M12" s="65"/>
      <c r="N12" s="69" t="s">
        <v>113</v>
      </c>
      <c r="O12" s="70" t="s">
        <v>770</v>
      </c>
      <c r="P12" s="71">
        <v>13</v>
      </c>
      <c r="Q12" s="65"/>
    </row>
    <row r="13" spans="1:18" ht="12.75" customHeight="1">
      <c r="A13" s="20"/>
      <c r="B13" s="69" t="s">
        <v>114</v>
      </c>
      <c r="C13" s="70" t="s">
        <v>528</v>
      </c>
      <c r="D13" s="71">
        <v>12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616</v>
      </c>
      <c r="L13" s="71">
        <v>12</v>
      </c>
      <c r="M13" s="65"/>
      <c r="N13" s="69" t="s">
        <v>114</v>
      </c>
      <c r="O13" s="70" t="s">
        <v>526</v>
      </c>
      <c r="P13" s="71">
        <v>6</v>
      </c>
      <c r="Q13" s="65"/>
      <c r="R13" s="5"/>
    </row>
    <row r="14" spans="1:18" ht="12.75" customHeight="1">
      <c r="A14" s="20"/>
      <c r="B14" s="69"/>
      <c r="C14" s="72" t="s">
        <v>28</v>
      </c>
      <c r="D14" s="73">
        <f>SUM(D6:D13)</f>
        <v>46</v>
      </c>
      <c r="E14" s="65"/>
      <c r="F14" s="69"/>
      <c r="G14" s="74" t="s">
        <v>28</v>
      </c>
      <c r="H14" s="73">
        <f>SUM(H6:H13)</f>
        <v>5</v>
      </c>
      <c r="I14" s="65"/>
      <c r="J14" s="69"/>
      <c r="K14" s="72" t="s">
        <v>28</v>
      </c>
      <c r="L14" s="73">
        <f>SUM(L6:L13)</f>
        <v>42</v>
      </c>
      <c r="M14" s="65"/>
      <c r="N14" s="69"/>
      <c r="O14" s="72" t="s">
        <v>28</v>
      </c>
      <c r="P14" s="73">
        <f>SUM(P6:P13)</f>
        <v>50</v>
      </c>
      <c r="Q14" s="65"/>
    </row>
    <row r="15" spans="1:18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65"/>
      <c r="R15" s="5"/>
    </row>
    <row r="16" spans="1:18" ht="12.75" customHeight="1">
      <c r="A16" s="20"/>
      <c r="B16" s="589" t="str">
        <f>'Team Totals'!$A$19</f>
        <v>Dogs</v>
      </c>
      <c r="C16" s="590"/>
      <c r="D16" s="509" t="s">
        <v>984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  <c r="Q16" s="65"/>
    </row>
    <row r="17" spans="1:18" ht="12.75" customHeight="1">
      <c r="A17" s="20"/>
      <c r="B17" s="69" t="s">
        <v>110</v>
      </c>
      <c r="C17" s="70" t="s">
        <v>442</v>
      </c>
      <c r="D17" s="71">
        <v>0</v>
      </c>
      <c r="E17" s="65"/>
      <c r="F17" s="69" t="s">
        <v>110</v>
      </c>
      <c r="G17" s="70" t="s">
        <v>197</v>
      </c>
      <c r="H17" s="71">
        <v>6</v>
      </c>
      <c r="I17" s="65"/>
      <c r="J17" s="69" t="s">
        <v>110</v>
      </c>
      <c r="K17" s="70" t="s">
        <v>251</v>
      </c>
      <c r="L17" s="71">
        <v>12</v>
      </c>
      <c r="M17" s="65"/>
      <c r="N17" s="69" t="s">
        <v>110</v>
      </c>
      <c r="O17" s="70" t="s">
        <v>502</v>
      </c>
      <c r="P17" s="71">
        <v>5</v>
      </c>
      <c r="Q17" s="65"/>
      <c r="R17" s="5"/>
    </row>
    <row r="18" spans="1:18" ht="12.75" customHeight="1">
      <c r="A18" s="20"/>
      <c r="B18" s="69" t="s">
        <v>111</v>
      </c>
      <c r="C18" s="70" t="s">
        <v>210</v>
      </c>
      <c r="D18" s="71">
        <v>2</v>
      </c>
      <c r="E18" s="65"/>
      <c r="F18" s="69" t="s">
        <v>111</v>
      </c>
      <c r="G18" s="70" t="s">
        <v>252</v>
      </c>
      <c r="H18" s="71">
        <v>0</v>
      </c>
      <c r="I18" s="65"/>
      <c r="J18" s="69" t="s">
        <v>111</v>
      </c>
      <c r="K18" s="70" t="s">
        <v>391</v>
      </c>
      <c r="L18" s="71">
        <v>9</v>
      </c>
      <c r="M18" s="65"/>
      <c r="N18" s="69" t="s">
        <v>111</v>
      </c>
      <c r="O18" s="70" t="s">
        <v>771</v>
      </c>
      <c r="P18" s="71">
        <v>0</v>
      </c>
      <c r="Q18" s="65"/>
    </row>
    <row r="19" spans="1:18" ht="12.75" customHeight="1">
      <c r="A19" s="20"/>
      <c r="B19" s="69" t="s">
        <v>111</v>
      </c>
      <c r="C19" s="70" t="s">
        <v>271</v>
      </c>
      <c r="D19" s="71">
        <v>0</v>
      </c>
      <c r="E19" s="65"/>
      <c r="F19" s="69" t="s">
        <v>111</v>
      </c>
      <c r="G19" s="70" t="s">
        <v>384</v>
      </c>
      <c r="H19" s="71">
        <v>3</v>
      </c>
      <c r="I19" s="65"/>
      <c r="J19" s="69" t="s">
        <v>111</v>
      </c>
      <c r="K19" s="70" t="s">
        <v>222</v>
      </c>
      <c r="L19" s="71">
        <v>6</v>
      </c>
      <c r="M19" s="65"/>
      <c r="N19" s="69" t="s">
        <v>111</v>
      </c>
      <c r="O19" s="70" t="s">
        <v>344</v>
      </c>
      <c r="P19" s="71">
        <v>0</v>
      </c>
      <c r="Q19" s="65"/>
      <c r="R19" s="5"/>
    </row>
    <row r="20" spans="1:18" ht="12.75" customHeight="1">
      <c r="A20" s="20"/>
      <c r="B20" s="69" t="s">
        <v>112</v>
      </c>
      <c r="C20" s="70" t="s">
        <v>303</v>
      </c>
      <c r="D20" s="71">
        <v>0</v>
      </c>
      <c r="E20" s="65"/>
      <c r="F20" s="69" t="s">
        <v>112</v>
      </c>
      <c r="G20" s="70" t="s">
        <v>228</v>
      </c>
      <c r="H20" s="71">
        <v>0</v>
      </c>
      <c r="I20" s="65"/>
      <c r="J20" s="69" t="s">
        <v>112</v>
      </c>
      <c r="K20" s="70" t="s">
        <v>298</v>
      </c>
      <c r="L20" s="71">
        <v>3</v>
      </c>
      <c r="M20" s="65"/>
      <c r="N20" s="69" t="s">
        <v>112</v>
      </c>
      <c r="O20" s="70" t="s">
        <v>297</v>
      </c>
      <c r="P20" s="71">
        <v>0</v>
      </c>
      <c r="Q20" s="65"/>
    </row>
    <row r="21" spans="1:18" ht="12.75" customHeight="1">
      <c r="A21" s="20"/>
      <c r="B21" s="69" t="s">
        <v>112</v>
      </c>
      <c r="C21" s="70" t="s">
        <v>835</v>
      </c>
      <c r="D21" s="71">
        <v>3</v>
      </c>
      <c r="E21" s="65"/>
      <c r="F21" s="69" t="s">
        <v>112</v>
      </c>
      <c r="G21" s="70" t="s">
        <v>433</v>
      </c>
      <c r="H21" s="71">
        <v>0</v>
      </c>
      <c r="I21" s="65"/>
      <c r="J21" s="69" t="s">
        <v>112</v>
      </c>
      <c r="K21" s="70" t="s">
        <v>275</v>
      </c>
      <c r="L21" s="71">
        <v>0</v>
      </c>
      <c r="M21" s="65"/>
      <c r="N21" s="69" t="s">
        <v>112</v>
      </c>
      <c r="O21" s="70" t="s">
        <v>266</v>
      </c>
      <c r="P21" s="71">
        <v>3</v>
      </c>
      <c r="Q21" s="65"/>
      <c r="R21" s="35"/>
    </row>
    <row r="22" spans="1:18" ht="12.75" customHeight="1">
      <c r="A22" s="20"/>
      <c r="B22" s="69" t="s">
        <v>112</v>
      </c>
      <c r="C22" s="70" t="s">
        <v>195</v>
      </c>
      <c r="D22" s="71">
        <v>3</v>
      </c>
      <c r="E22" s="65"/>
      <c r="F22" s="69" t="s">
        <v>112</v>
      </c>
      <c r="G22" s="70" t="s">
        <v>434</v>
      </c>
      <c r="H22" s="71">
        <v>0</v>
      </c>
      <c r="I22" s="65"/>
      <c r="J22" s="69" t="s">
        <v>112</v>
      </c>
      <c r="K22" s="70" t="s">
        <v>393</v>
      </c>
      <c r="L22" s="71">
        <v>0</v>
      </c>
      <c r="M22" s="65"/>
      <c r="N22" s="69" t="s">
        <v>112</v>
      </c>
      <c r="O22" s="70" t="s">
        <v>205</v>
      </c>
      <c r="P22" s="71">
        <v>7</v>
      </c>
      <c r="Q22" s="65"/>
      <c r="R22" s="35"/>
    </row>
    <row r="23" spans="1:18" ht="12.75" customHeight="1">
      <c r="A23" s="20"/>
      <c r="B23" s="69" t="s">
        <v>113</v>
      </c>
      <c r="C23" s="70" t="s">
        <v>293</v>
      </c>
      <c r="D23" s="71">
        <v>9</v>
      </c>
      <c r="E23" s="65"/>
      <c r="F23" s="69" t="s">
        <v>113</v>
      </c>
      <c r="G23" s="70" t="s">
        <v>436</v>
      </c>
      <c r="H23" s="71">
        <v>17</v>
      </c>
      <c r="I23" s="65"/>
      <c r="J23" s="69" t="s">
        <v>113</v>
      </c>
      <c r="K23" s="70" t="s">
        <v>544</v>
      </c>
      <c r="L23" s="71">
        <v>8</v>
      </c>
      <c r="M23" s="65"/>
      <c r="N23" s="69" t="s">
        <v>113</v>
      </c>
      <c r="O23" s="70" t="s">
        <v>437</v>
      </c>
      <c r="P23" s="71">
        <v>11</v>
      </c>
      <c r="Q23" s="65"/>
      <c r="R23" s="35"/>
    </row>
    <row r="24" spans="1:18" ht="12.75" customHeight="1">
      <c r="A24" s="20"/>
      <c r="B24" s="69" t="s">
        <v>114</v>
      </c>
      <c r="C24" s="70" t="s">
        <v>484</v>
      </c>
      <c r="D24" s="71">
        <v>6</v>
      </c>
      <c r="E24" s="65"/>
      <c r="F24" s="69" t="s">
        <v>114</v>
      </c>
      <c r="G24" s="70" t="s">
        <v>536</v>
      </c>
      <c r="H24" s="71">
        <v>0</v>
      </c>
      <c r="I24" s="65"/>
      <c r="J24" s="69" t="s">
        <v>114</v>
      </c>
      <c r="K24" s="70" t="s">
        <v>613</v>
      </c>
      <c r="L24" s="71">
        <v>0</v>
      </c>
      <c r="M24" s="65"/>
      <c r="N24" s="69" t="s">
        <v>114</v>
      </c>
      <c r="O24" s="70" t="s">
        <v>975</v>
      </c>
      <c r="P24" s="71">
        <v>0</v>
      </c>
      <c r="Q24" s="65"/>
    </row>
    <row r="25" spans="1:18" ht="12.75" customHeight="1">
      <c r="A25" s="20"/>
      <c r="B25" s="69"/>
      <c r="C25" s="72" t="s">
        <v>28</v>
      </c>
      <c r="D25" s="73">
        <f>SUM(D17:D24)</f>
        <v>23</v>
      </c>
      <c r="E25" s="65"/>
      <c r="F25" s="69"/>
      <c r="G25" s="74" t="s">
        <v>28</v>
      </c>
      <c r="H25" s="73">
        <f>SUM(H17:H24)</f>
        <v>26</v>
      </c>
      <c r="I25" s="65"/>
      <c r="J25" s="69"/>
      <c r="K25" s="72" t="s">
        <v>28</v>
      </c>
      <c r="L25" s="73">
        <f>SUM(L17:L24)</f>
        <v>38</v>
      </c>
      <c r="M25" s="65"/>
      <c r="N25" s="69"/>
      <c r="O25" s="72" t="s">
        <v>28</v>
      </c>
      <c r="P25" s="73">
        <f>SUM(P17:P24)</f>
        <v>26</v>
      </c>
      <c r="Q25" s="65"/>
    </row>
    <row r="26" spans="1:18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65"/>
    </row>
    <row r="27" spans="1:18" ht="12.75" customHeight="1">
      <c r="A27" s="20"/>
      <c r="B27" s="589" t="s">
        <v>159</v>
      </c>
      <c r="C27" s="590"/>
      <c r="D27" s="238" t="s">
        <v>688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510" t="s">
        <v>579</v>
      </c>
      <c r="M27" s="65"/>
      <c r="N27" s="589" t="s">
        <v>84</v>
      </c>
      <c r="O27" s="590"/>
      <c r="P27" s="68" t="s">
        <v>460</v>
      </c>
      <c r="Q27" s="65"/>
    </row>
    <row r="28" spans="1:18" ht="12.75" customHeight="1">
      <c r="A28" s="20"/>
      <c r="B28" s="69" t="s">
        <v>110</v>
      </c>
      <c r="C28" s="70" t="s">
        <v>230</v>
      </c>
      <c r="D28" s="71">
        <v>10</v>
      </c>
      <c r="E28" s="65"/>
      <c r="F28" s="69" t="s">
        <v>110</v>
      </c>
      <c r="G28" s="70" t="s">
        <v>263</v>
      </c>
      <c r="H28" s="71">
        <v>12</v>
      </c>
      <c r="I28" s="65"/>
      <c r="J28" s="69" t="s">
        <v>110</v>
      </c>
      <c r="K28" s="70" t="s">
        <v>238</v>
      </c>
      <c r="L28" s="71">
        <v>0</v>
      </c>
      <c r="M28" s="65"/>
      <c r="N28" s="69" t="s">
        <v>110</v>
      </c>
      <c r="O28" s="70" t="s">
        <v>396</v>
      </c>
      <c r="P28" s="71">
        <v>12</v>
      </c>
      <c r="Q28" s="65"/>
    </row>
    <row r="29" spans="1:18" ht="12.75" customHeight="1">
      <c r="A29" s="20"/>
      <c r="B29" s="69" t="s">
        <v>111</v>
      </c>
      <c r="C29" s="70" t="s">
        <v>254</v>
      </c>
      <c r="D29" s="71">
        <v>0</v>
      </c>
      <c r="E29" s="65"/>
      <c r="F29" s="69" t="s">
        <v>111</v>
      </c>
      <c r="G29" s="70" t="s">
        <v>201</v>
      </c>
      <c r="H29" s="71">
        <v>0</v>
      </c>
      <c r="I29" s="65"/>
      <c r="J29" s="69" t="s">
        <v>111</v>
      </c>
      <c r="K29" s="70" t="s">
        <v>204</v>
      </c>
      <c r="L29" s="71">
        <v>12</v>
      </c>
      <c r="M29" s="65"/>
      <c r="N29" s="69" t="s">
        <v>111</v>
      </c>
      <c r="O29" s="70" t="s">
        <v>245</v>
      </c>
      <c r="P29" s="71">
        <v>0</v>
      </c>
      <c r="Q29" s="65"/>
    </row>
    <row r="30" spans="1:18" ht="12.75" customHeight="1">
      <c r="A30" s="20"/>
      <c r="B30" s="69" t="s">
        <v>111</v>
      </c>
      <c r="C30" s="70" t="s">
        <v>284</v>
      </c>
      <c r="D30" s="71">
        <v>6</v>
      </c>
      <c r="E30" s="65"/>
      <c r="F30" s="69" t="s">
        <v>111</v>
      </c>
      <c r="G30" s="70" t="s">
        <v>446</v>
      </c>
      <c r="H30" s="71">
        <v>12</v>
      </c>
      <c r="I30" s="65"/>
      <c r="J30" s="69" t="s">
        <v>111</v>
      </c>
      <c r="K30" s="70" t="s">
        <v>575</v>
      </c>
      <c r="L30" s="71">
        <v>0</v>
      </c>
      <c r="M30" s="65"/>
      <c r="N30" s="69" t="s">
        <v>111</v>
      </c>
      <c r="O30" s="70" t="s">
        <v>290</v>
      </c>
      <c r="P30" s="71">
        <v>0</v>
      </c>
      <c r="Q30" s="65"/>
    </row>
    <row r="31" spans="1:18" ht="12.75" customHeight="1">
      <c r="A31" s="20"/>
      <c r="B31" s="69" t="s">
        <v>112</v>
      </c>
      <c r="C31" s="70" t="s">
        <v>490</v>
      </c>
      <c r="D31" s="71">
        <v>0</v>
      </c>
      <c r="E31" s="65"/>
      <c r="F31" s="69" t="s">
        <v>112</v>
      </c>
      <c r="G31" s="70" t="s">
        <v>267</v>
      </c>
      <c r="H31" s="71">
        <v>1</v>
      </c>
      <c r="I31" s="65"/>
      <c r="J31" s="69" t="s">
        <v>112</v>
      </c>
      <c r="K31" s="70" t="s">
        <v>260</v>
      </c>
      <c r="L31" s="71">
        <v>0</v>
      </c>
      <c r="M31" s="65"/>
      <c r="N31" s="69" t="s">
        <v>112</v>
      </c>
      <c r="O31" s="70" t="s">
        <v>281</v>
      </c>
      <c r="P31" s="71">
        <v>0</v>
      </c>
      <c r="Q31" s="65"/>
    </row>
    <row r="32" spans="1:18" ht="12.75" customHeight="1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6</v>
      </c>
      <c r="I32" s="65"/>
      <c r="J32" s="69" t="s">
        <v>112</v>
      </c>
      <c r="K32" s="70" t="s">
        <v>419</v>
      </c>
      <c r="L32" s="71">
        <v>0</v>
      </c>
      <c r="M32" s="65"/>
      <c r="N32" s="69" t="s">
        <v>112</v>
      </c>
      <c r="O32" s="70" t="s">
        <v>311</v>
      </c>
      <c r="P32" s="71">
        <v>3</v>
      </c>
      <c r="Q32" s="65"/>
    </row>
    <row r="33" spans="1:18" ht="12.75" customHeight="1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219</v>
      </c>
      <c r="H33" s="71">
        <v>0</v>
      </c>
      <c r="I33" s="65"/>
      <c r="J33" s="69" t="s">
        <v>112</v>
      </c>
      <c r="K33" s="70" t="s">
        <v>225</v>
      </c>
      <c r="L33" s="71">
        <v>3</v>
      </c>
      <c r="M33" s="65"/>
      <c r="N33" s="69" t="s">
        <v>112</v>
      </c>
      <c r="O33" s="70" t="s">
        <v>399</v>
      </c>
      <c r="P33" s="71">
        <v>0</v>
      </c>
      <c r="Q33" s="65"/>
    </row>
    <row r="34" spans="1:18" ht="12.75" customHeight="1">
      <c r="A34" s="20"/>
      <c r="B34" s="69" t="s">
        <v>113</v>
      </c>
      <c r="C34" s="70" t="s">
        <v>196</v>
      </c>
      <c r="D34" s="71">
        <v>7</v>
      </c>
      <c r="E34" s="65"/>
      <c r="F34" s="69" t="s">
        <v>113</v>
      </c>
      <c r="G34" s="70" t="s">
        <v>348</v>
      </c>
      <c r="H34" s="71">
        <v>15</v>
      </c>
      <c r="I34" s="65"/>
      <c r="J34" s="69" t="s">
        <v>113</v>
      </c>
      <c r="K34" s="70" t="s">
        <v>305</v>
      </c>
      <c r="L34" s="71">
        <v>9</v>
      </c>
      <c r="M34" s="65"/>
      <c r="N34" s="69" t="s">
        <v>113</v>
      </c>
      <c r="O34" s="70" t="s">
        <v>287</v>
      </c>
      <c r="P34" s="71">
        <v>16</v>
      </c>
      <c r="Q34" s="65"/>
    </row>
    <row r="35" spans="1:18" ht="12.75" customHeight="1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983</v>
      </c>
      <c r="H35" s="71">
        <v>0</v>
      </c>
      <c r="I35" s="65"/>
      <c r="J35" s="69" t="s">
        <v>114</v>
      </c>
      <c r="K35" s="70" t="s">
        <v>477</v>
      </c>
      <c r="L35" s="71">
        <v>0</v>
      </c>
      <c r="M35" s="65"/>
      <c r="N35" s="69" t="s">
        <v>114</v>
      </c>
      <c r="O35" s="70" t="s">
        <v>645</v>
      </c>
      <c r="P35" s="71">
        <v>0</v>
      </c>
      <c r="Q35" s="65"/>
    </row>
    <row r="36" spans="1:18" ht="12.75" customHeight="1">
      <c r="A36" s="20"/>
      <c r="B36" s="69"/>
      <c r="C36" s="72" t="s">
        <v>28</v>
      </c>
      <c r="D36" s="73">
        <f>SUM(D28:D35)</f>
        <v>23</v>
      </c>
      <c r="E36" s="65"/>
      <c r="F36" s="69"/>
      <c r="G36" s="72" t="s">
        <v>28</v>
      </c>
      <c r="H36" s="73">
        <f>SUM(H28:H35)</f>
        <v>46</v>
      </c>
      <c r="I36" s="65"/>
      <c r="J36" s="69"/>
      <c r="K36" s="72" t="s">
        <v>28</v>
      </c>
      <c r="L36" s="73">
        <f>SUM(L28:L35)</f>
        <v>24</v>
      </c>
      <c r="M36" s="65"/>
      <c r="N36" s="364"/>
      <c r="O36" s="74" t="s">
        <v>28</v>
      </c>
      <c r="P36" s="73">
        <f>SUM(P28:P35)</f>
        <v>31</v>
      </c>
      <c r="Q36" s="65"/>
    </row>
    <row r="37" spans="1:18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65"/>
    </row>
    <row r="38" spans="1:18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65"/>
    </row>
    <row r="39" spans="1:18" ht="12.75" customHeight="1">
      <c r="A39" s="20"/>
      <c r="B39" s="79" t="s">
        <v>110</v>
      </c>
      <c r="C39" s="80" t="s">
        <v>282</v>
      </c>
      <c r="D39" s="71">
        <v>15</v>
      </c>
      <c r="E39" s="65"/>
      <c r="F39" s="69" t="s">
        <v>110</v>
      </c>
      <c r="G39" s="70" t="s">
        <v>221</v>
      </c>
      <c r="H39" s="71">
        <v>6</v>
      </c>
      <c r="I39" s="65"/>
      <c r="J39" s="69" t="s">
        <v>110</v>
      </c>
      <c r="K39" s="70" t="s">
        <v>269</v>
      </c>
      <c r="L39" s="71">
        <v>0</v>
      </c>
      <c r="M39" s="65"/>
      <c r="N39" s="69" t="s">
        <v>110</v>
      </c>
      <c r="O39" s="70" t="s">
        <v>449</v>
      </c>
      <c r="P39" s="71">
        <v>3</v>
      </c>
      <c r="Q39" s="65"/>
    </row>
    <row r="40" spans="1:18" ht="12.75" customHeight="1">
      <c r="A40" s="20"/>
      <c r="B40" s="79" t="s">
        <v>111</v>
      </c>
      <c r="C40" s="80" t="s">
        <v>216</v>
      </c>
      <c r="D40" s="71">
        <v>0</v>
      </c>
      <c r="E40" s="65"/>
      <c r="F40" s="69" t="s">
        <v>111</v>
      </c>
      <c r="G40" s="70" t="s">
        <v>425</v>
      </c>
      <c r="H40" s="71">
        <v>9</v>
      </c>
      <c r="I40" s="65"/>
      <c r="J40" s="69" t="s">
        <v>111</v>
      </c>
      <c r="K40" s="70" t="s">
        <v>454</v>
      </c>
      <c r="L40" s="71">
        <v>0</v>
      </c>
      <c r="M40" s="65"/>
      <c r="N40" s="69" t="s">
        <v>111</v>
      </c>
      <c r="O40" s="70" t="s">
        <v>264</v>
      </c>
      <c r="P40" s="71">
        <v>9</v>
      </c>
      <c r="Q40" s="65"/>
      <c r="R40" s="31"/>
    </row>
    <row r="41" spans="1:18" ht="12.75" customHeight="1">
      <c r="A41" s="20"/>
      <c r="B41" s="79" t="s">
        <v>111</v>
      </c>
      <c r="C41" s="80" t="s">
        <v>306</v>
      </c>
      <c r="D41" s="71">
        <v>6</v>
      </c>
      <c r="E41" s="65"/>
      <c r="F41" s="69" t="s">
        <v>111</v>
      </c>
      <c r="G41" s="70" t="s">
        <v>423</v>
      </c>
      <c r="H41" s="71">
        <v>0</v>
      </c>
      <c r="I41" s="65"/>
      <c r="J41" s="69" t="s">
        <v>111</v>
      </c>
      <c r="K41" s="70" t="s">
        <v>253</v>
      </c>
      <c r="L41" s="71">
        <v>0</v>
      </c>
      <c r="M41" s="65"/>
      <c r="N41" s="69" t="s">
        <v>111</v>
      </c>
      <c r="O41" s="70" t="s">
        <v>233</v>
      </c>
      <c r="P41" s="71">
        <v>0</v>
      </c>
      <c r="Q41" s="65"/>
      <c r="R41" s="31"/>
    </row>
    <row r="42" spans="1:18" ht="12.75" customHeight="1">
      <c r="A42" s="20"/>
      <c r="B42" s="79" t="s">
        <v>112</v>
      </c>
      <c r="C42" s="80" t="s">
        <v>286</v>
      </c>
      <c r="D42" s="71">
        <v>6</v>
      </c>
      <c r="E42" s="65"/>
      <c r="F42" s="69" t="s">
        <v>112</v>
      </c>
      <c r="G42" s="70" t="s">
        <v>426</v>
      </c>
      <c r="H42" s="71">
        <v>0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296</v>
      </c>
      <c r="P42" s="71">
        <v>3</v>
      </c>
      <c r="Q42" s="65"/>
      <c r="R42" s="31"/>
    </row>
    <row r="43" spans="1:18" ht="12.75" customHeight="1">
      <c r="A43" s="20"/>
      <c r="B43" s="79" t="s">
        <v>112</v>
      </c>
      <c r="C43" s="80" t="s">
        <v>417</v>
      </c>
      <c r="D43" s="71">
        <v>0</v>
      </c>
      <c r="E43" s="65"/>
      <c r="F43" s="69" t="s">
        <v>112</v>
      </c>
      <c r="G43" s="70" t="s">
        <v>427</v>
      </c>
      <c r="H43" s="71">
        <v>0</v>
      </c>
      <c r="I43" s="65"/>
      <c r="J43" s="69" t="s">
        <v>112</v>
      </c>
      <c r="K43" s="70" t="s">
        <v>276</v>
      </c>
      <c r="L43" s="71">
        <v>0</v>
      </c>
      <c r="M43" s="65"/>
      <c r="N43" s="69" t="s">
        <v>112</v>
      </c>
      <c r="O43" s="70" t="s">
        <v>256</v>
      </c>
      <c r="P43" s="71">
        <v>3</v>
      </c>
      <c r="Q43" s="65"/>
      <c r="R43" s="32"/>
    </row>
    <row r="44" spans="1:18" ht="12.75" customHeight="1">
      <c r="A44" s="20"/>
      <c r="B44" s="79" t="s">
        <v>112</v>
      </c>
      <c r="C44" s="80" t="s">
        <v>418</v>
      </c>
      <c r="D44" s="71">
        <v>0</v>
      </c>
      <c r="E44" s="65"/>
      <c r="F44" s="69" t="s">
        <v>112</v>
      </c>
      <c r="G44" s="70" t="s">
        <v>301</v>
      </c>
      <c r="H44" s="71">
        <v>0</v>
      </c>
      <c r="I44" s="65"/>
      <c r="J44" s="69" t="s">
        <v>112</v>
      </c>
      <c r="K44" s="70" t="s">
        <v>295</v>
      </c>
      <c r="L44" s="71">
        <v>0</v>
      </c>
      <c r="M44" s="65"/>
      <c r="N44" s="69" t="s">
        <v>112</v>
      </c>
      <c r="O44" s="70" t="s">
        <v>235</v>
      </c>
      <c r="P44" s="71">
        <v>0</v>
      </c>
      <c r="Q44" s="65"/>
      <c r="R44" s="32"/>
    </row>
    <row r="45" spans="1:18" ht="12.75" customHeight="1">
      <c r="A45" s="20"/>
      <c r="B45" s="79" t="s">
        <v>113</v>
      </c>
      <c r="C45" s="80" t="s">
        <v>982</v>
      </c>
      <c r="D45" s="71">
        <v>0</v>
      </c>
      <c r="E45" s="65"/>
      <c r="F45" s="69" t="s">
        <v>113</v>
      </c>
      <c r="G45" s="70" t="s">
        <v>198</v>
      </c>
      <c r="H45" s="71">
        <v>15</v>
      </c>
      <c r="I45" s="65"/>
      <c r="J45" s="69" t="s">
        <v>113</v>
      </c>
      <c r="K45" s="70" t="s">
        <v>262</v>
      </c>
      <c r="L45" s="71">
        <v>11</v>
      </c>
      <c r="M45" s="65"/>
      <c r="N45" s="69" t="s">
        <v>113</v>
      </c>
      <c r="O45" s="70" t="s">
        <v>343</v>
      </c>
      <c r="P45" s="71">
        <v>12</v>
      </c>
      <c r="Q45" s="65"/>
      <c r="R45" s="32"/>
    </row>
    <row r="46" spans="1:18" ht="12.75" customHeight="1">
      <c r="A46" s="20"/>
      <c r="B46" s="79" t="s">
        <v>114</v>
      </c>
      <c r="C46" s="80" t="s">
        <v>981</v>
      </c>
      <c r="D46" s="71">
        <v>0</v>
      </c>
      <c r="E46" s="65"/>
      <c r="F46" s="69" t="s">
        <v>114</v>
      </c>
      <c r="G46" s="70" t="s">
        <v>482</v>
      </c>
      <c r="H46" s="71">
        <v>0</v>
      </c>
      <c r="I46" s="65"/>
      <c r="J46" s="69" t="s">
        <v>114</v>
      </c>
      <c r="K46" s="70" t="s">
        <v>479</v>
      </c>
      <c r="L46" s="71">
        <v>6</v>
      </c>
      <c r="M46" s="65"/>
      <c r="N46" s="69" t="s">
        <v>114</v>
      </c>
      <c r="O46" s="70" t="s">
        <v>980</v>
      </c>
      <c r="P46" s="71">
        <v>0</v>
      </c>
      <c r="Q46" s="65"/>
      <c r="R46" s="31"/>
    </row>
    <row r="47" spans="1:18" ht="12.75" customHeight="1">
      <c r="A47" s="20"/>
      <c r="B47" s="69"/>
      <c r="C47" s="72" t="s">
        <v>28</v>
      </c>
      <c r="D47" s="73">
        <f>SUM(D39:D46)</f>
        <v>27</v>
      </c>
      <c r="E47" s="65"/>
      <c r="F47" s="69"/>
      <c r="G47" s="72" t="s">
        <v>28</v>
      </c>
      <c r="H47" s="73">
        <f>SUM(H39:H46)</f>
        <v>30</v>
      </c>
      <c r="I47" s="65"/>
      <c r="J47" s="69"/>
      <c r="K47" s="72" t="s">
        <v>28</v>
      </c>
      <c r="L47" s="73">
        <f>SUM(L39:L46)</f>
        <v>17</v>
      </c>
      <c r="M47" s="65"/>
      <c r="N47" s="69"/>
      <c r="O47" s="72" t="s">
        <v>28</v>
      </c>
      <c r="P47" s="73">
        <f>SUM(P39:P46)</f>
        <v>30</v>
      </c>
      <c r="Q47" s="65"/>
      <c r="R47" s="36"/>
    </row>
    <row r="48" spans="1:18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1:20" ht="12.75" customHeight="1">
      <c r="A49" s="20"/>
      <c r="B49" s="600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71</v>
      </c>
      <c r="P49" s="83"/>
      <c r="Q49" s="65"/>
      <c r="R49" s="614"/>
      <c r="S49" s="614"/>
      <c r="T49" s="614"/>
    </row>
    <row r="50" spans="1:20" ht="12.75" customHeight="1">
      <c r="A50" s="58"/>
      <c r="B50" s="456" t="s">
        <v>32</v>
      </c>
      <c r="C50" s="89" t="s">
        <v>467</v>
      </c>
      <c r="D50" s="90">
        <f>P36</f>
        <v>31</v>
      </c>
      <c r="E50" s="91"/>
      <c r="F50" s="250" t="s">
        <v>83</v>
      </c>
      <c r="G50" s="89" t="s">
        <v>20</v>
      </c>
      <c r="H50" s="90">
        <f>L14</f>
        <v>42</v>
      </c>
      <c r="I50" s="91"/>
      <c r="J50" s="250" t="s">
        <v>83</v>
      </c>
      <c r="K50" s="89" t="s">
        <v>21</v>
      </c>
      <c r="L50" s="90">
        <f>D25</f>
        <v>23</v>
      </c>
      <c r="M50" s="91"/>
      <c r="N50" s="107"/>
      <c r="O50" s="89" t="s">
        <v>159</v>
      </c>
      <c r="P50" s="94">
        <f>D36</f>
        <v>23</v>
      </c>
      <c r="Q50" s="65"/>
      <c r="R50" s="614"/>
      <c r="S50" s="614"/>
      <c r="T50" s="614"/>
    </row>
    <row r="51" spans="1:20" ht="12.75" customHeight="1">
      <c r="A51" s="20"/>
      <c r="B51" s="446"/>
      <c r="C51" s="89" t="s">
        <v>155</v>
      </c>
      <c r="D51" s="90">
        <f>H14</f>
        <v>5</v>
      </c>
      <c r="E51" s="90"/>
      <c r="F51" s="250"/>
      <c r="G51" s="89" t="s">
        <v>914</v>
      </c>
      <c r="H51" s="90">
        <f>D47</f>
        <v>27</v>
      </c>
      <c r="I51" s="91"/>
      <c r="J51" s="89"/>
      <c r="K51" s="89" t="s">
        <v>649</v>
      </c>
      <c r="L51" s="90">
        <f>L47</f>
        <v>17</v>
      </c>
      <c r="M51" s="91"/>
      <c r="N51" s="304" t="s">
        <v>32</v>
      </c>
      <c r="O51" s="89" t="s">
        <v>979</v>
      </c>
      <c r="P51" s="94">
        <f>H47</f>
        <v>30</v>
      </c>
      <c r="Q51" s="65"/>
      <c r="R51" s="614"/>
      <c r="S51" s="614"/>
      <c r="T51" s="614"/>
    </row>
    <row r="52" spans="1:20" ht="12.75" customHeight="1">
      <c r="A52" s="20"/>
      <c r="B52" s="447"/>
      <c r="C52" s="347"/>
      <c r="D52" s="262"/>
      <c r="E52" s="91"/>
      <c r="F52" s="248"/>
      <c r="G52" s="16"/>
      <c r="H52" s="16"/>
      <c r="I52" s="91"/>
      <c r="J52" s="91"/>
      <c r="K52" s="16"/>
      <c r="L52" s="16"/>
      <c r="M52" s="91"/>
      <c r="N52" s="91"/>
      <c r="O52" s="16"/>
      <c r="P52" s="254"/>
      <c r="Q52" s="65"/>
      <c r="R52" s="614"/>
      <c r="S52" s="614"/>
      <c r="T52" s="614"/>
    </row>
    <row r="53" spans="1:20" ht="12.75" customHeight="1">
      <c r="A53" s="20"/>
      <c r="B53" s="448" t="s">
        <v>83</v>
      </c>
      <c r="C53" s="89" t="s">
        <v>26</v>
      </c>
      <c r="D53" s="90">
        <f>P14</f>
        <v>50</v>
      </c>
      <c r="E53" s="91"/>
      <c r="F53" s="250"/>
      <c r="G53" s="89" t="s">
        <v>162</v>
      </c>
      <c r="H53" s="90">
        <f>H25</f>
        <v>26</v>
      </c>
      <c r="I53" s="91"/>
      <c r="J53" s="304"/>
      <c r="K53" s="89" t="s">
        <v>24</v>
      </c>
      <c r="L53" s="90">
        <f>H36</f>
        <v>46</v>
      </c>
      <c r="M53" s="91"/>
      <c r="N53" s="470" t="s">
        <v>83</v>
      </c>
      <c r="O53" s="89" t="s">
        <v>160</v>
      </c>
      <c r="P53" s="94">
        <f>P47</f>
        <v>30</v>
      </c>
      <c r="Q53" s="65"/>
      <c r="R53" s="614"/>
      <c r="S53" s="614"/>
      <c r="T53" s="614"/>
    </row>
    <row r="54" spans="1:20" ht="12.75" customHeight="1">
      <c r="A54" s="20"/>
      <c r="B54" s="449"/>
      <c r="C54" s="100" t="s">
        <v>978</v>
      </c>
      <c r="D54" s="101">
        <f>L25</f>
        <v>38</v>
      </c>
      <c r="E54" s="100"/>
      <c r="F54" s="305" t="s">
        <v>32</v>
      </c>
      <c r="G54" s="100" t="s">
        <v>570</v>
      </c>
      <c r="H54" s="101">
        <f>D14</f>
        <v>46</v>
      </c>
      <c r="I54" s="233"/>
      <c r="J54" s="514" t="s">
        <v>83</v>
      </c>
      <c r="K54" s="100" t="s">
        <v>648</v>
      </c>
      <c r="L54" s="101">
        <f>P25</f>
        <v>26</v>
      </c>
      <c r="M54" s="233"/>
      <c r="N54" s="305"/>
      <c r="O54" s="100" t="s">
        <v>573</v>
      </c>
      <c r="P54" s="102">
        <f>L36</f>
        <v>24</v>
      </c>
      <c r="Q54" s="65"/>
      <c r="R54" s="614"/>
      <c r="S54" s="614"/>
      <c r="T54" s="614"/>
    </row>
    <row r="55" spans="1:20" ht="12.75" customHeight="1">
      <c r="A55" s="20"/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175"/>
      <c r="O55" s="150"/>
      <c r="P55" s="65"/>
      <c r="Q55" s="65"/>
      <c r="R55" s="614"/>
      <c r="S55" s="614"/>
      <c r="T55" s="614"/>
    </row>
    <row r="56" spans="1:20" ht="12.75" customHeight="1">
      <c r="A56" s="20"/>
      <c r="B56" s="594" t="s">
        <v>144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65"/>
      <c r="R56" s="614"/>
      <c r="S56" s="614"/>
      <c r="T56" s="614"/>
    </row>
    <row r="57" spans="1:20" ht="12.75" customHeight="1">
      <c r="A57" s="20"/>
      <c r="B57" s="108" t="s">
        <v>26</v>
      </c>
      <c r="C57" s="109"/>
      <c r="D57" s="81">
        <f>$P$14</f>
        <v>50</v>
      </c>
      <c r="E57" s="65"/>
      <c r="F57" s="596" t="s">
        <v>999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Q57" s="65"/>
      <c r="R57" s="614"/>
      <c r="S57" s="614"/>
      <c r="T57" s="614"/>
    </row>
    <row r="58" spans="1:20" ht="12.75" customHeight="1">
      <c r="A58" s="20"/>
      <c r="B58" s="108" t="s">
        <v>115</v>
      </c>
      <c r="C58" s="109"/>
      <c r="D58" s="81">
        <f>$D$14</f>
        <v>46</v>
      </c>
      <c r="E58" s="65"/>
      <c r="F58" s="596" t="s">
        <v>1000</v>
      </c>
      <c r="G58" s="597"/>
      <c r="H58" s="597"/>
      <c r="I58" s="597"/>
      <c r="J58" s="597"/>
      <c r="K58" s="597"/>
      <c r="L58" s="598"/>
      <c r="M58" s="112"/>
      <c r="N58" s="95" t="s">
        <v>113</v>
      </c>
      <c r="O58" s="91" t="s">
        <v>436</v>
      </c>
      <c r="P58" s="97">
        <f>MAX(D6:D12,H6:H12,L6:L12,P6:P12,D17:D23,H17:H23,L17:L23,P17:P23,D28:D34,H28:H34,L28:L34,P28:P34,D39:D45,H39:H45,L39:L45,P39:P45)</f>
        <v>17</v>
      </c>
      <c r="Q58" s="65"/>
    </row>
    <row r="59" spans="1:20" ht="12.75" customHeight="1">
      <c r="A59" s="20"/>
      <c r="B59" s="108" t="s">
        <v>24</v>
      </c>
      <c r="C59" s="109"/>
      <c r="D59" s="81">
        <f>$H$36</f>
        <v>46</v>
      </c>
      <c r="E59" s="65"/>
      <c r="F59" s="596" t="s">
        <v>1002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  <c r="Q59" s="65"/>
    </row>
    <row r="60" spans="1:20" ht="12.75" customHeight="1">
      <c r="A60" s="20"/>
      <c r="B60" s="108" t="s">
        <v>20</v>
      </c>
      <c r="C60" s="109"/>
      <c r="D60" s="81">
        <f>$L$14</f>
        <v>42</v>
      </c>
      <c r="E60" s="65"/>
      <c r="F60" s="596" t="s">
        <v>1001</v>
      </c>
      <c r="G60" s="597"/>
      <c r="H60" s="597"/>
      <c r="I60" s="597"/>
      <c r="J60" s="597"/>
      <c r="K60" s="597"/>
      <c r="L60" s="598"/>
      <c r="M60" s="112"/>
      <c r="N60" s="95" t="s">
        <v>26</v>
      </c>
      <c r="O60" s="89"/>
      <c r="P60" s="97">
        <f>MAX(D14,H14,L14,P14,D25,H25,L25,P25,D36,H36,L36,P36,D47,H47,L47,P47)</f>
        <v>50</v>
      </c>
      <c r="Q60" s="65"/>
    </row>
    <row r="61" spans="1:20" ht="12.75" customHeight="1">
      <c r="A61" s="20"/>
      <c r="B61" s="108" t="s">
        <v>25</v>
      </c>
      <c r="C61" s="109"/>
      <c r="D61" s="81">
        <f>$L$25</f>
        <v>38</v>
      </c>
      <c r="E61" s="65"/>
      <c r="F61" s="596" t="s">
        <v>998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  <c r="Q61" s="65"/>
    </row>
    <row r="62" spans="1:20" ht="12.75" customHeight="1">
      <c r="A62" s="20"/>
      <c r="B62" s="108" t="s">
        <v>84</v>
      </c>
      <c r="C62" s="109"/>
      <c r="D62" s="81">
        <f>$P$36</f>
        <v>31</v>
      </c>
      <c r="E62" s="65"/>
      <c r="F62" s="596" t="s">
        <v>997</v>
      </c>
      <c r="G62" s="597"/>
      <c r="H62" s="597"/>
      <c r="I62" s="597"/>
      <c r="J62" s="597"/>
      <c r="K62" s="597"/>
      <c r="L62" s="598"/>
      <c r="M62" s="112"/>
      <c r="N62" s="95" t="s">
        <v>155</v>
      </c>
      <c r="O62" s="89"/>
      <c r="P62" s="97">
        <f>MIN(D14,H14,L14,P14,D25,H25,L25,P25,D36,H36,L36,P36,D47,H47,L47,P47)</f>
        <v>5</v>
      </c>
      <c r="Q62" s="65"/>
    </row>
    <row r="63" spans="1:20" ht="12.75" customHeight="1">
      <c r="A63" s="20"/>
      <c r="B63" s="108" t="s">
        <v>160</v>
      </c>
      <c r="C63" s="109"/>
      <c r="D63" s="81">
        <f>$P$47</f>
        <v>30</v>
      </c>
      <c r="E63" s="65"/>
      <c r="F63" s="596" t="s">
        <v>996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  <c r="Q63" s="65"/>
    </row>
    <row r="64" spans="1:20" ht="12.75" customHeight="1">
      <c r="A64" s="20"/>
      <c r="B64" s="108" t="s">
        <v>379</v>
      </c>
      <c r="C64" s="109"/>
      <c r="D64" s="81">
        <f>$H$47</f>
        <v>30</v>
      </c>
      <c r="E64" s="65"/>
      <c r="F64" s="596" t="s">
        <v>995</v>
      </c>
      <c r="G64" s="597"/>
      <c r="H64" s="597"/>
      <c r="I64" s="597"/>
      <c r="J64" s="597"/>
      <c r="K64" s="597"/>
      <c r="L64" s="598"/>
      <c r="M64" s="112"/>
      <c r="N64" s="232" t="s">
        <v>120</v>
      </c>
      <c r="O64" s="233"/>
      <c r="P64" s="114">
        <v>-12</v>
      </c>
      <c r="Q64" s="65"/>
    </row>
    <row r="65" spans="1:20" ht="12.75" customHeight="1">
      <c r="A65" s="20"/>
      <c r="B65" s="108" t="s">
        <v>58</v>
      </c>
      <c r="C65" s="109"/>
      <c r="D65" s="81">
        <f>$D$47</f>
        <v>27</v>
      </c>
      <c r="E65" s="65"/>
      <c r="F65" s="596" t="s">
        <v>994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  <c r="Q65" s="65"/>
    </row>
    <row r="66" spans="1:20" ht="12.75" customHeight="1">
      <c r="A66" s="20"/>
      <c r="B66" s="108" t="s">
        <v>120</v>
      </c>
      <c r="C66" s="109"/>
      <c r="D66" s="81">
        <f>$P$25</f>
        <v>26</v>
      </c>
      <c r="E66" s="65"/>
      <c r="F66" s="596" t="s">
        <v>993</v>
      </c>
      <c r="G66" s="597"/>
      <c r="H66" s="597"/>
      <c r="I66" s="597"/>
      <c r="J66" s="597"/>
      <c r="K66" s="597"/>
      <c r="L66" s="598"/>
      <c r="M66" s="112"/>
      <c r="N66" s="503" t="s">
        <v>145</v>
      </c>
      <c r="O66" s="504"/>
      <c r="P66" s="513"/>
      <c r="Q66" s="511"/>
    </row>
    <row r="67" spans="1:20" ht="12.75" customHeight="1">
      <c r="A67" s="20"/>
      <c r="B67" s="108" t="s">
        <v>162</v>
      </c>
      <c r="C67" s="109"/>
      <c r="D67" s="81">
        <f>$H$25</f>
        <v>26</v>
      </c>
      <c r="E67" s="65"/>
      <c r="F67" s="596" t="s">
        <v>987</v>
      </c>
      <c r="G67" s="597"/>
      <c r="H67" s="597"/>
      <c r="I67" s="597"/>
      <c r="J67" s="597"/>
      <c r="K67" s="597"/>
      <c r="L67" s="598"/>
      <c r="M67" s="112"/>
      <c r="N67" s="617" t="s">
        <v>1003</v>
      </c>
      <c r="O67" s="618"/>
      <c r="P67" s="619"/>
      <c r="Q67" s="512"/>
      <c r="R67" s="266"/>
      <c r="S67" s="369"/>
      <c r="T67" s="368"/>
    </row>
    <row r="68" spans="1:20" ht="12.75" customHeight="1">
      <c r="A68" s="20"/>
      <c r="B68" s="108" t="s">
        <v>19</v>
      </c>
      <c r="C68" s="109"/>
      <c r="D68" s="81">
        <f>$L$36</f>
        <v>24</v>
      </c>
      <c r="E68" s="65"/>
      <c r="F68" s="596" t="s">
        <v>988</v>
      </c>
      <c r="G68" s="597"/>
      <c r="H68" s="597"/>
      <c r="I68" s="597"/>
      <c r="J68" s="597"/>
      <c r="K68" s="597"/>
      <c r="L68" s="598"/>
      <c r="M68" s="112"/>
      <c r="N68" s="613" t="s">
        <v>1004</v>
      </c>
      <c r="O68" s="614"/>
      <c r="P68" s="615"/>
      <c r="Q68" s="512"/>
      <c r="R68" s="368"/>
      <c r="S68" s="369"/>
      <c r="T68" s="368"/>
    </row>
    <row r="69" spans="1:20" ht="12.75" customHeight="1">
      <c r="A69" s="20"/>
      <c r="B69" s="108" t="s">
        <v>159</v>
      </c>
      <c r="C69" s="109"/>
      <c r="D69" s="81">
        <f>$D$36</f>
        <v>23</v>
      </c>
      <c r="E69" s="65"/>
      <c r="F69" s="616" t="s">
        <v>992</v>
      </c>
      <c r="G69" s="597"/>
      <c r="H69" s="597"/>
      <c r="I69" s="597"/>
      <c r="J69" s="597"/>
      <c r="K69" s="597"/>
      <c r="L69" s="598"/>
      <c r="M69" s="112"/>
      <c r="N69" s="613" t="s">
        <v>1005</v>
      </c>
      <c r="O69" s="614"/>
      <c r="P69" s="615"/>
      <c r="Q69" s="512"/>
      <c r="R69" s="266"/>
      <c r="S69" s="369"/>
      <c r="T69" s="266"/>
    </row>
    <row r="70" spans="1:20" ht="12.75" customHeight="1">
      <c r="A70" s="20"/>
      <c r="B70" s="108" t="s">
        <v>21</v>
      </c>
      <c r="C70" s="109"/>
      <c r="D70" s="81">
        <f>$D$25</f>
        <v>23</v>
      </c>
      <c r="E70" s="65"/>
      <c r="F70" s="596" t="s">
        <v>991</v>
      </c>
      <c r="G70" s="597"/>
      <c r="H70" s="597"/>
      <c r="I70" s="597"/>
      <c r="J70" s="597"/>
      <c r="K70" s="597"/>
      <c r="L70" s="598"/>
      <c r="M70" s="112"/>
      <c r="N70" s="613" t="s">
        <v>1006</v>
      </c>
      <c r="O70" s="614"/>
      <c r="P70" s="615"/>
      <c r="Q70" s="512"/>
      <c r="R70" s="266"/>
      <c r="S70" s="369"/>
      <c r="T70" s="368"/>
    </row>
    <row r="71" spans="1:20" ht="12.75" customHeight="1">
      <c r="A71" s="20"/>
      <c r="B71" s="108" t="s">
        <v>161</v>
      </c>
      <c r="C71" s="109"/>
      <c r="D71" s="81">
        <f>$L$47</f>
        <v>17</v>
      </c>
      <c r="E71" s="65"/>
      <c r="F71" s="596" t="s">
        <v>990</v>
      </c>
      <c r="G71" s="597"/>
      <c r="H71" s="597"/>
      <c r="I71" s="597"/>
      <c r="J71" s="597"/>
      <c r="K71" s="597"/>
      <c r="L71" s="598"/>
      <c r="M71" s="112"/>
      <c r="N71" s="613" t="s">
        <v>1007</v>
      </c>
      <c r="O71" s="614"/>
      <c r="P71" s="615"/>
      <c r="Q71" s="512"/>
      <c r="R71" s="266"/>
      <c r="S71" s="369"/>
      <c r="T71" s="266"/>
    </row>
    <row r="72" spans="1:20" ht="12.75" customHeight="1">
      <c r="A72" s="20"/>
      <c r="B72" s="108" t="s">
        <v>155</v>
      </c>
      <c r="C72" s="109"/>
      <c r="D72" s="81">
        <f>$H$14</f>
        <v>5</v>
      </c>
      <c r="E72" s="65"/>
      <c r="F72" s="596" t="s">
        <v>989</v>
      </c>
      <c r="G72" s="597"/>
      <c r="H72" s="597"/>
      <c r="I72" s="597"/>
      <c r="J72" s="597"/>
      <c r="K72" s="597"/>
      <c r="L72" s="598"/>
      <c r="M72" s="112"/>
      <c r="N72" s="613" t="s">
        <v>1008</v>
      </c>
      <c r="O72" s="614"/>
      <c r="P72" s="615"/>
      <c r="Q72" s="512"/>
      <c r="R72" s="368"/>
      <c r="S72" s="369"/>
      <c r="T72" s="368"/>
    </row>
    <row r="73" spans="1:20" ht="12.75" customHeight="1">
      <c r="A73" s="20"/>
      <c r="B73" s="112"/>
      <c r="C73" s="112"/>
      <c r="D73" s="112"/>
      <c r="E73" s="112"/>
      <c r="M73" s="112"/>
      <c r="N73" s="613" t="s">
        <v>1009</v>
      </c>
      <c r="O73" s="614"/>
      <c r="P73" s="615"/>
      <c r="Q73" s="512"/>
      <c r="R73" s="368"/>
      <c r="S73" s="369"/>
      <c r="T73" s="368"/>
    </row>
    <row r="74" spans="1:20" ht="12.75" customHeight="1">
      <c r="A74" s="20"/>
      <c r="B74" s="608" t="s">
        <v>119</v>
      </c>
      <c r="C74" s="609"/>
      <c r="D74" s="610"/>
      <c r="E74" s="112"/>
      <c r="F74" s="353" t="s">
        <v>83</v>
      </c>
      <c r="G74" s="655" t="s">
        <v>60</v>
      </c>
      <c r="H74" s="656"/>
      <c r="I74" s="354">
        <v>5</v>
      </c>
      <c r="J74" s="354">
        <f>'wk13'!J74+I74</f>
        <v>48</v>
      </c>
      <c r="K74" s="640" t="s">
        <v>985</v>
      </c>
      <c r="L74" s="640"/>
      <c r="M74" s="65"/>
      <c r="N74" s="624" t="s">
        <v>1010</v>
      </c>
      <c r="O74" s="625"/>
      <c r="P74" s="626"/>
      <c r="Q74" s="512"/>
      <c r="R74" s="266"/>
      <c r="S74" s="369"/>
      <c r="T74" s="266"/>
    </row>
    <row r="75" spans="1:20" ht="12.75" customHeight="1">
      <c r="A75" s="20"/>
      <c r="B75" s="110" t="s">
        <v>501</v>
      </c>
      <c r="C75" s="111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3</v>
      </c>
      <c r="J75" s="120">
        <f>'wk13'!J75+I75</f>
        <v>64</v>
      </c>
      <c r="K75" s="640" t="s">
        <v>986</v>
      </c>
      <c r="L75" s="640"/>
      <c r="M75" s="65"/>
      <c r="N75" s="657" t="s">
        <v>351</v>
      </c>
      <c r="O75" s="658"/>
      <c r="P75" s="659"/>
      <c r="Q75" s="511"/>
    </row>
    <row r="76" spans="1:20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xmlns:xlrd2="http://schemas.microsoft.com/office/spreadsheetml/2017/richdata2" ref="B57:D72">
    <sortCondition descending="1" ref="D72"/>
  </sortState>
  <mergeCells count="59">
    <mergeCell ref="R55:T55"/>
    <mergeCell ref="R56:T56"/>
    <mergeCell ref="R57:T57"/>
    <mergeCell ref="R50:T50"/>
    <mergeCell ref="R51:T51"/>
    <mergeCell ref="R52:T52"/>
    <mergeCell ref="R53:T53"/>
    <mergeCell ref="R54:T54"/>
    <mergeCell ref="R49:T49"/>
    <mergeCell ref="F1:L2"/>
    <mergeCell ref="G75:H75"/>
    <mergeCell ref="K75:L75"/>
    <mergeCell ref="F65:L65"/>
    <mergeCell ref="F66:L66"/>
    <mergeCell ref="F67:L67"/>
    <mergeCell ref="F68:L68"/>
    <mergeCell ref="F70:L70"/>
    <mergeCell ref="F71:L71"/>
    <mergeCell ref="F72:L72"/>
    <mergeCell ref="F61:L61"/>
    <mergeCell ref="F64:L64"/>
    <mergeCell ref="F57:L57"/>
    <mergeCell ref="F58:L58"/>
    <mergeCell ref="F59:L59"/>
    <mergeCell ref="B1:C1"/>
    <mergeCell ref="J38:K38"/>
    <mergeCell ref="B56:C56"/>
    <mergeCell ref="B49:N49"/>
    <mergeCell ref="B3:D3"/>
    <mergeCell ref="B16:C16"/>
    <mergeCell ref="B27:C27"/>
    <mergeCell ref="N38:O38"/>
    <mergeCell ref="J27:K27"/>
    <mergeCell ref="F38:G38"/>
    <mergeCell ref="F5:G5"/>
    <mergeCell ref="N27:O27"/>
    <mergeCell ref="J16:K16"/>
    <mergeCell ref="F16:G16"/>
    <mergeCell ref="F27:G27"/>
    <mergeCell ref="J5:K5"/>
    <mergeCell ref="B38:C38"/>
    <mergeCell ref="B5:C5"/>
    <mergeCell ref="N16:O16"/>
    <mergeCell ref="B74:D74"/>
    <mergeCell ref="N69:P69"/>
    <mergeCell ref="N70:P70"/>
    <mergeCell ref="N71:P71"/>
    <mergeCell ref="N72:P72"/>
    <mergeCell ref="F69:L69"/>
    <mergeCell ref="K74:L74"/>
    <mergeCell ref="G74:H74"/>
    <mergeCell ref="F62:L62"/>
    <mergeCell ref="F63:L63"/>
    <mergeCell ref="F60:L60"/>
    <mergeCell ref="N75:P75"/>
    <mergeCell ref="N74:P74"/>
    <mergeCell ref="N73:P73"/>
    <mergeCell ref="N67:P67"/>
    <mergeCell ref="N68:P68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510" divId="03 BDFL Official Scoring_2510" sourceType="range" sourceRef="B5:P72" destinationFile="C:\My Documents\Week13.htm"/>
  </webPublishItem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15"/>
  <sheetViews>
    <sheetView view="pageBreakPreview" topLeftCell="A23" zoomScale="190" zoomScaleNormal="100" zoomScaleSheetLayoutView="190" workbookViewId="0">
      <selection activeCell="C35" sqref="C28:C35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3.140625" customWidth="1"/>
    <col min="10" max="10" width="3.7109375" customWidth="1"/>
    <col min="11" max="11" width="15.7109375" customWidth="1"/>
    <col min="12" max="12" width="3.7109375" customWidth="1"/>
    <col min="13" max="13" width="3" customWidth="1"/>
    <col min="14" max="14" width="3.7109375" customWidth="1"/>
    <col min="15" max="15" width="15.7109375" customWidth="1"/>
    <col min="16" max="16" width="3.85546875" customWidth="1"/>
    <col min="17" max="17" width="2.42578125" customWidth="1"/>
  </cols>
  <sheetData>
    <row r="1" spans="1:17" ht="12.75" customHeight="1">
      <c r="A1" s="20"/>
      <c r="B1" s="588">
        <f>'Team Totals'!$A$1</f>
        <v>2021</v>
      </c>
      <c r="C1" s="588"/>
      <c r="D1" s="64"/>
      <c r="E1" s="65"/>
      <c r="F1" s="591" t="s">
        <v>969</v>
      </c>
      <c r="G1" s="591"/>
      <c r="H1" s="591"/>
      <c r="I1" s="591"/>
      <c r="J1" s="591"/>
      <c r="K1" s="591"/>
      <c r="L1" s="591"/>
      <c r="M1" s="65"/>
      <c r="N1" s="65"/>
      <c r="O1" s="65"/>
      <c r="P1" s="65"/>
      <c r="Q1" s="65"/>
    </row>
    <row r="2" spans="1:17" ht="12.75" customHeight="1">
      <c r="A2" s="20"/>
      <c r="B2" s="64" t="s">
        <v>70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  <c r="Q2" s="65"/>
    </row>
    <row r="3" spans="1:17" ht="12.75" customHeight="1">
      <c r="A3" s="20"/>
      <c r="B3" s="587" t="s">
        <v>351</v>
      </c>
      <c r="C3" s="587"/>
      <c r="D3" s="587"/>
      <c r="E3" s="58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103"/>
      <c r="L4" s="65"/>
      <c r="M4" s="65"/>
      <c r="N4" s="65"/>
      <c r="O4" s="65"/>
      <c r="P4" s="65"/>
      <c r="Q4" s="65"/>
    </row>
    <row r="5" spans="1:17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238" t="s">
        <v>688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356"/>
    </row>
    <row r="6" spans="1:17" ht="12.75" customHeight="1">
      <c r="A6" s="20"/>
      <c r="B6" s="69" t="s">
        <v>110</v>
      </c>
      <c r="C6" s="70" t="s">
        <v>231</v>
      </c>
      <c r="D6" s="71">
        <v>6</v>
      </c>
      <c r="E6" s="65"/>
      <c r="F6" s="69" t="s">
        <v>110</v>
      </c>
      <c r="G6" s="70" t="s">
        <v>209</v>
      </c>
      <c r="H6" s="71">
        <v>3</v>
      </c>
      <c r="I6" s="65"/>
      <c r="J6" s="69" t="s">
        <v>110</v>
      </c>
      <c r="K6" s="70" t="s">
        <v>273</v>
      </c>
      <c r="L6" s="71">
        <v>9</v>
      </c>
      <c r="M6" s="65"/>
      <c r="N6" s="69" t="s">
        <v>110</v>
      </c>
      <c r="O6" s="70" t="s">
        <v>202</v>
      </c>
      <c r="P6" s="71">
        <v>0</v>
      </c>
      <c r="Q6" s="356"/>
    </row>
    <row r="7" spans="1:17" ht="12.75" customHeight="1">
      <c r="A7" s="20"/>
      <c r="B7" s="69" t="s">
        <v>111</v>
      </c>
      <c r="C7" s="70" t="s">
        <v>244</v>
      </c>
      <c r="D7" s="71">
        <v>0</v>
      </c>
      <c r="E7" s="65"/>
      <c r="F7" s="69" t="s">
        <v>111</v>
      </c>
      <c r="G7" s="70" t="s">
        <v>617</v>
      </c>
      <c r="H7" s="71">
        <v>0</v>
      </c>
      <c r="I7" s="65"/>
      <c r="J7" s="69" t="s">
        <v>111</v>
      </c>
      <c r="K7" s="70" t="s">
        <v>401</v>
      </c>
      <c r="L7" s="71">
        <v>0</v>
      </c>
      <c r="M7" s="65"/>
      <c r="N7" s="69" t="s">
        <v>111</v>
      </c>
      <c r="O7" s="70" t="s">
        <v>246</v>
      </c>
      <c r="P7" s="71">
        <v>0</v>
      </c>
      <c r="Q7" s="356"/>
    </row>
    <row r="8" spans="1:17" ht="12.75" customHeight="1">
      <c r="A8" s="20"/>
      <c r="B8" s="69" t="s">
        <v>111</v>
      </c>
      <c r="C8" s="70" t="s">
        <v>527</v>
      </c>
      <c r="D8" s="71">
        <v>0</v>
      </c>
      <c r="E8" s="65"/>
      <c r="F8" s="69" t="s">
        <v>111</v>
      </c>
      <c r="G8" s="70" t="s">
        <v>718</v>
      </c>
      <c r="H8" s="71">
        <v>0</v>
      </c>
      <c r="I8" s="65"/>
      <c r="J8" s="69" t="s">
        <v>111</v>
      </c>
      <c r="K8" s="70" t="s">
        <v>503</v>
      </c>
      <c r="L8" s="71">
        <v>0</v>
      </c>
      <c r="M8" s="65"/>
      <c r="N8" s="69" t="s">
        <v>111</v>
      </c>
      <c r="O8" s="70" t="s">
        <v>300</v>
      </c>
      <c r="P8" s="71">
        <v>0</v>
      </c>
      <c r="Q8" s="356"/>
    </row>
    <row r="9" spans="1:17" ht="12.75" customHeight="1">
      <c r="A9" s="20"/>
      <c r="B9" s="69" t="s">
        <v>112</v>
      </c>
      <c r="C9" s="70" t="s">
        <v>199</v>
      </c>
      <c r="D9" s="71">
        <v>3</v>
      </c>
      <c r="E9" s="65"/>
      <c r="F9" s="69" t="s">
        <v>112</v>
      </c>
      <c r="G9" s="70" t="s">
        <v>685</v>
      </c>
      <c r="H9" s="71">
        <v>6</v>
      </c>
      <c r="I9" s="65"/>
      <c r="J9" s="69" t="s">
        <v>112</v>
      </c>
      <c r="K9" s="70" t="s">
        <v>291</v>
      </c>
      <c r="L9" s="71">
        <v>0</v>
      </c>
      <c r="M9" s="65"/>
      <c r="N9" s="69" t="s">
        <v>112</v>
      </c>
      <c r="O9" s="70" t="s">
        <v>226</v>
      </c>
      <c r="P9" s="71">
        <v>0</v>
      </c>
      <c r="Q9" s="356"/>
    </row>
    <row r="10" spans="1:17" ht="12.75" customHeight="1">
      <c r="A10" s="20"/>
      <c r="B10" s="69" t="s">
        <v>112</v>
      </c>
      <c r="C10" s="70" t="s">
        <v>248</v>
      </c>
      <c r="D10" s="71">
        <v>1</v>
      </c>
      <c r="E10" s="65"/>
      <c r="F10" s="69" t="s">
        <v>112</v>
      </c>
      <c r="G10" s="70" t="s">
        <v>200</v>
      </c>
      <c r="H10" s="71">
        <v>6</v>
      </c>
      <c r="I10" s="65"/>
      <c r="J10" s="69" t="s">
        <v>112</v>
      </c>
      <c r="K10" s="70" t="s">
        <v>580</v>
      </c>
      <c r="L10" s="71">
        <v>0</v>
      </c>
      <c r="M10" s="65"/>
      <c r="N10" s="69" t="s">
        <v>112</v>
      </c>
      <c r="O10" s="70" t="s">
        <v>407</v>
      </c>
      <c r="P10" s="71">
        <v>0</v>
      </c>
      <c r="Q10" s="356"/>
    </row>
    <row r="11" spans="1:17" ht="12.75" customHeight="1">
      <c r="A11" s="20"/>
      <c r="B11" s="69" t="s">
        <v>112</v>
      </c>
      <c r="C11" s="70" t="s">
        <v>828</v>
      </c>
      <c r="D11" s="71">
        <v>0</v>
      </c>
      <c r="E11" s="65"/>
      <c r="F11" s="69" t="s">
        <v>112</v>
      </c>
      <c r="G11" s="70" t="s">
        <v>439</v>
      </c>
      <c r="H11" s="71">
        <v>0</v>
      </c>
      <c r="I11" s="65"/>
      <c r="J11" s="69" t="s">
        <v>112</v>
      </c>
      <c r="K11" s="70" t="s">
        <v>799</v>
      </c>
      <c r="L11" s="71">
        <v>0</v>
      </c>
      <c r="M11" s="65"/>
      <c r="N11" s="69" t="s">
        <v>112</v>
      </c>
      <c r="O11" s="70" t="s">
        <v>644</v>
      </c>
      <c r="P11" s="71">
        <v>0</v>
      </c>
      <c r="Q11" s="356"/>
    </row>
    <row r="12" spans="1:17" ht="12.75" customHeight="1">
      <c r="A12" s="20"/>
      <c r="B12" s="69" t="s">
        <v>113</v>
      </c>
      <c r="C12" s="49" t="s">
        <v>242</v>
      </c>
      <c r="D12" s="71">
        <v>9</v>
      </c>
      <c r="E12" s="65"/>
      <c r="F12" s="69" t="s">
        <v>113</v>
      </c>
      <c r="G12" s="70" t="s">
        <v>268</v>
      </c>
      <c r="H12" s="71">
        <v>13</v>
      </c>
      <c r="I12" s="65"/>
      <c r="J12" s="69" t="s">
        <v>113</v>
      </c>
      <c r="K12" s="70" t="s">
        <v>237</v>
      </c>
      <c r="L12" s="71">
        <v>7</v>
      </c>
      <c r="M12" s="65"/>
      <c r="N12" s="69" t="s">
        <v>113</v>
      </c>
      <c r="O12" s="70" t="s">
        <v>770</v>
      </c>
      <c r="P12" s="71">
        <v>4</v>
      </c>
      <c r="Q12" s="356"/>
    </row>
    <row r="13" spans="1:17" ht="12.75" customHeight="1">
      <c r="A13" s="20"/>
      <c r="B13" s="69" t="s">
        <v>114</v>
      </c>
      <c r="C13" s="70" t="s">
        <v>528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616</v>
      </c>
      <c r="L13" s="71">
        <v>0</v>
      </c>
      <c r="M13" s="65"/>
      <c r="N13" s="69" t="s">
        <v>114</v>
      </c>
      <c r="O13" s="70" t="s">
        <v>526</v>
      </c>
      <c r="P13" s="71">
        <v>0</v>
      </c>
      <c r="Q13" s="356"/>
    </row>
    <row r="14" spans="1:17" ht="12.75" customHeight="1">
      <c r="A14" s="20"/>
      <c r="B14" s="69"/>
      <c r="C14" s="72" t="s">
        <v>28</v>
      </c>
      <c r="D14" s="73">
        <f>SUM(D6:D13)</f>
        <v>19</v>
      </c>
      <c r="E14" s="65"/>
      <c r="F14" s="69"/>
      <c r="G14" s="74" t="s">
        <v>28</v>
      </c>
      <c r="H14" s="73">
        <f>SUM(H6:H13)</f>
        <v>28</v>
      </c>
      <c r="I14" s="65"/>
      <c r="J14" s="69"/>
      <c r="K14" s="72" t="s">
        <v>28</v>
      </c>
      <c r="L14" s="73">
        <f>SUM(L6:L13)</f>
        <v>16</v>
      </c>
      <c r="M14" s="65"/>
      <c r="N14" s="69"/>
      <c r="O14" s="72" t="s">
        <v>28</v>
      </c>
      <c r="P14" s="73">
        <f>SUM(P6:P13)</f>
        <v>4</v>
      </c>
      <c r="Q14" s="356"/>
    </row>
    <row r="15" spans="1:17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65"/>
    </row>
    <row r="16" spans="1:17" ht="12.75" customHeight="1">
      <c r="A16" s="20"/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  <c r="Q16" s="65"/>
    </row>
    <row r="17" spans="1:17" ht="12.75" customHeight="1">
      <c r="A17" s="20"/>
      <c r="B17" s="69" t="s">
        <v>110</v>
      </c>
      <c r="C17" s="70" t="s">
        <v>442</v>
      </c>
      <c r="D17" s="71">
        <v>0</v>
      </c>
      <c r="E17" s="65"/>
      <c r="F17" s="69" t="s">
        <v>110</v>
      </c>
      <c r="G17" s="70" t="s">
        <v>197</v>
      </c>
      <c r="H17" s="71">
        <v>10</v>
      </c>
      <c r="I17" s="65"/>
      <c r="J17" s="69" t="s">
        <v>110</v>
      </c>
      <c r="K17" s="70" t="s">
        <v>251</v>
      </c>
      <c r="L17" s="71">
        <v>9</v>
      </c>
      <c r="M17" s="65"/>
      <c r="N17" s="69" t="s">
        <v>110</v>
      </c>
      <c r="O17" s="70" t="s">
        <v>217</v>
      </c>
      <c r="P17" s="71">
        <v>0</v>
      </c>
      <c r="Q17" s="65"/>
    </row>
    <row r="18" spans="1:17" ht="12.75" customHeight="1">
      <c r="A18" s="20"/>
      <c r="B18" s="69" t="s">
        <v>111</v>
      </c>
      <c r="C18" s="70" t="s">
        <v>210</v>
      </c>
      <c r="D18" s="71">
        <v>6</v>
      </c>
      <c r="E18" s="65"/>
      <c r="F18" s="69" t="s">
        <v>111</v>
      </c>
      <c r="G18" s="70" t="s">
        <v>252</v>
      </c>
      <c r="H18" s="71">
        <v>0</v>
      </c>
      <c r="I18" s="65"/>
      <c r="J18" s="69" t="s">
        <v>111</v>
      </c>
      <c r="K18" s="70" t="s">
        <v>391</v>
      </c>
      <c r="L18" s="71">
        <v>0</v>
      </c>
      <c r="M18" s="65"/>
      <c r="N18" s="69" t="s">
        <v>111</v>
      </c>
      <c r="O18" s="70" t="s">
        <v>255</v>
      </c>
      <c r="P18" s="71">
        <v>12</v>
      </c>
      <c r="Q18" s="65"/>
    </row>
    <row r="19" spans="1:17" ht="12.75" customHeight="1">
      <c r="A19" s="20"/>
      <c r="B19" s="69" t="s">
        <v>111</v>
      </c>
      <c r="C19" s="70" t="s">
        <v>271</v>
      </c>
      <c r="D19" s="71">
        <v>0</v>
      </c>
      <c r="E19" s="65"/>
      <c r="F19" s="69" t="s">
        <v>111</v>
      </c>
      <c r="G19" s="70" t="s">
        <v>430</v>
      </c>
      <c r="H19" s="71">
        <v>0</v>
      </c>
      <c r="I19" s="65"/>
      <c r="J19" s="69" t="s">
        <v>111</v>
      </c>
      <c r="K19" s="70" t="s">
        <v>222</v>
      </c>
      <c r="L19" s="71">
        <v>6</v>
      </c>
      <c r="M19" s="65"/>
      <c r="N19" s="69" t="s">
        <v>111</v>
      </c>
      <c r="O19" s="70" t="s">
        <v>344</v>
      </c>
      <c r="P19" s="71">
        <v>6</v>
      </c>
      <c r="Q19" s="65"/>
    </row>
    <row r="20" spans="1:17" ht="12.75" customHeight="1">
      <c r="A20" s="20"/>
      <c r="B20" s="69" t="s">
        <v>112</v>
      </c>
      <c r="C20" s="70" t="s">
        <v>279</v>
      </c>
      <c r="D20" s="71">
        <v>3</v>
      </c>
      <c r="E20" s="65"/>
      <c r="F20" s="69" t="s">
        <v>112</v>
      </c>
      <c r="G20" s="70" t="s">
        <v>433</v>
      </c>
      <c r="H20" s="71">
        <v>0</v>
      </c>
      <c r="I20" s="65"/>
      <c r="J20" s="69" t="s">
        <v>112</v>
      </c>
      <c r="K20" s="70" t="s">
        <v>298</v>
      </c>
      <c r="L20" s="71">
        <v>3</v>
      </c>
      <c r="M20" s="65"/>
      <c r="N20" s="69" t="s">
        <v>112</v>
      </c>
      <c r="O20" s="70" t="s">
        <v>850</v>
      </c>
      <c r="P20" s="71">
        <v>0</v>
      </c>
      <c r="Q20" s="65"/>
    </row>
    <row r="21" spans="1:17" ht="12.75" customHeight="1">
      <c r="A21" s="20"/>
      <c r="B21" s="69" t="s">
        <v>112</v>
      </c>
      <c r="C21" s="70" t="s">
        <v>303</v>
      </c>
      <c r="D21" s="71">
        <v>0</v>
      </c>
      <c r="E21" s="65"/>
      <c r="F21" s="69" t="s">
        <v>112</v>
      </c>
      <c r="G21" s="70" t="s">
        <v>435</v>
      </c>
      <c r="H21" s="71">
        <v>0</v>
      </c>
      <c r="I21" s="65"/>
      <c r="J21" s="69" t="s">
        <v>112</v>
      </c>
      <c r="K21" s="70" t="s">
        <v>275</v>
      </c>
      <c r="L21" s="71">
        <v>0</v>
      </c>
      <c r="M21" s="65"/>
      <c r="N21" s="69" t="s">
        <v>112</v>
      </c>
      <c r="O21" s="70" t="s">
        <v>266</v>
      </c>
      <c r="P21" s="71">
        <v>6</v>
      </c>
      <c r="Q21" s="65"/>
    </row>
    <row r="22" spans="1:17" ht="12.75" customHeight="1">
      <c r="A22" s="20"/>
      <c r="B22" s="69" t="s">
        <v>112</v>
      </c>
      <c r="C22" s="70" t="s">
        <v>349</v>
      </c>
      <c r="D22" s="71">
        <v>0</v>
      </c>
      <c r="E22" s="65"/>
      <c r="F22" s="69" t="s">
        <v>112</v>
      </c>
      <c r="G22" s="70" t="s">
        <v>434</v>
      </c>
      <c r="H22" s="71">
        <v>0</v>
      </c>
      <c r="I22" s="65"/>
      <c r="J22" s="69" t="s">
        <v>112</v>
      </c>
      <c r="K22" s="70" t="s">
        <v>393</v>
      </c>
      <c r="L22" s="71">
        <v>0</v>
      </c>
      <c r="M22" s="65"/>
      <c r="N22" s="69" t="s">
        <v>112</v>
      </c>
      <c r="O22" s="70" t="s">
        <v>383</v>
      </c>
      <c r="P22" s="71">
        <v>3</v>
      </c>
      <c r="Q22" s="65"/>
    </row>
    <row r="23" spans="1:17" ht="12.75" customHeight="1">
      <c r="A23" s="20"/>
      <c r="B23" s="69" t="s">
        <v>113</v>
      </c>
      <c r="C23" s="70" t="s">
        <v>293</v>
      </c>
      <c r="D23" s="71">
        <v>7</v>
      </c>
      <c r="E23" s="65"/>
      <c r="F23" s="69" t="s">
        <v>113</v>
      </c>
      <c r="G23" s="70" t="s">
        <v>436</v>
      </c>
      <c r="H23" s="71">
        <v>6</v>
      </c>
      <c r="I23" s="65"/>
      <c r="J23" s="69" t="s">
        <v>113</v>
      </c>
      <c r="K23" s="70" t="s">
        <v>544</v>
      </c>
      <c r="L23" s="71">
        <v>7</v>
      </c>
      <c r="M23" s="65"/>
      <c r="N23" s="69" t="s">
        <v>113</v>
      </c>
      <c r="O23" s="70" t="s">
        <v>437</v>
      </c>
      <c r="P23" s="71">
        <v>15</v>
      </c>
      <c r="Q23" s="65"/>
    </row>
    <row r="24" spans="1:17" ht="12.75" customHeight="1">
      <c r="A24" s="20"/>
      <c r="B24" s="69" t="s">
        <v>114</v>
      </c>
      <c r="C24" s="70" t="s">
        <v>1011</v>
      </c>
      <c r="D24" s="71">
        <v>0</v>
      </c>
      <c r="E24" s="65"/>
      <c r="F24" s="69" t="s">
        <v>114</v>
      </c>
      <c r="G24" s="70" t="s">
        <v>480</v>
      </c>
      <c r="H24" s="71">
        <v>0</v>
      </c>
      <c r="I24" s="65"/>
      <c r="J24" s="69" t="s">
        <v>114</v>
      </c>
      <c r="K24" s="70" t="s">
        <v>613</v>
      </c>
      <c r="L24" s="71">
        <v>0</v>
      </c>
      <c r="M24" s="65"/>
      <c r="N24" s="69" t="s">
        <v>114</v>
      </c>
      <c r="O24" s="70" t="s">
        <v>459</v>
      </c>
      <c r="P24" s="71">
        <v>0</v>
      </c>
      <c r="Q24" s="65"/>
    </row>
    <row r="25" spans="1:17" ht="12.75" customHeight="1">
      <c r="A25" s="20"/>
      <c r="B25" s="69"/>
      <c r="C25" s="72" t="s">
        <v>28</v>
      </c>
      <c r="D25" s="73">
        <f>SUM(D17:D24)</f>
        <v>16</v>
      </c>
      <c r="E25" s="65"/>
      <c r="F25" s="69"/>
      <c r="G25" s="74" t="s">
        <v>28</v>
      </c>
      <c r="H25" s="73">
        <f>SUM(H17:H24)</f>
        <v>16</v>
      </c>
      <c r="I25" s="65"/>
      <c r="J25" s="69"/>
      <c r="K25" s="72" t="s">
        <v>28</v>
      </c>
      <c r="L25" s="73">
        <f>SUM(L17:L24)</f>
        <v>25</v>
      </c>
      <c r="M25" s="65"/>
      <c r="N25" s="69"/>
      <c r="O25" s="72" t="s">
        <v>28</v>
      </c>
      <c r="P25" s="73">
        <f>SUM(P17:P24)</f>
        <v>42</v>
      </c>
      <c r="Q25" s="65"/>
    </row>
    <row r="26" spans="1:17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65"/>
    </row>
    <row r="27" spans="1:17" ht="12.75" customHeight="1">
      <c r="A27" s="20"/>
      <c r="B27" s="589" t="s">
        <v>159</v>
      </c>
      <c r="C27" s="590"/>
      <c r="D27" s="238" t="s">
        <v>688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510" t="s">
        <v>579</v>
      </c>
      <c r="M27" s="65"/>
      <c r="N27" s="589" t="s">
        <v>84</v>
      </c>
      <c r="O27" s="590"/>
      <c r="P27" s="68" t="s">
        <v>460</v>
      </c>
      <c r="Q27" s="65"/>
    </row>
    <row r="28" spans="1:17" ht="12.75" customHeight="1">
      <c r="A28" s="20"/>
      <c r="B28" s="69" t="s">
        <v>110</v>
      </c>
      <c r="C28" s="70" t="s">
        <v>230</v>
      </c>
      <c r="D28" s="71">
        <v>6</v>
      </c>
      <c r="E28" s="65"/>
      <c r="F28" s="69" t="s">
        <v>110</v>
      </c>
      <c r="G28" s="70" t="s">
        <v>263</v>
      </c>
      <c r="H28" s="71">
        <v>12</v>
      </c>
      <c r="I28" s="65"/>
      <c r="J28" s="69" t="s">
        <v>110</v>
      </c>
      <c r="K28" s="70" t="s">
        <v>238</v>
      </c>
      <c r="L28" s="71">
        <v>0</v>
      </c>
      <c r="M28" s="65"/>
      <c r="N28" s="69" t="s">
        <v>110</v>
      </c>
      <c r="O28" s="70" t="s">
        <v>396</v>
      </c>
      <c r="P28" s="71">
        <v>6</v>
      </c>
      <c r="Q28" s="65"/>
    </row>
    <row r="29" spans="1:17" ht="12.75" customHeight="1">
      <c r="A29" s="20"/>
      <c r="B29" s="69" t="s">
        <v>111</v>
      </c>
      <c r="C29" s="70" t="s">
        <v>254</v>
      </c>
      <c r="D29" s="71">
        <v>0</v>
      </c>
      <c r="E29" s="65"/>
      <c r="F29" s="69" t="s">
        <v>111</v>
      </c>
      <c r="G29" s="70" t="s">
        <v>201</v>
      </c>
      <c r="H29" s="71">
        <v>6</v>
      </c>
      <c r="I29" s="65"/>
      <c r="J29" s="69" t="s">
        <v>111</v>
      </c>
      <c r="K29" s="70" t="s">
        <v>204</v>
      </c>
      <c r="L29" s="71">
        <v>0</v>
      </c>
      <c r="M29" s="65"/>
      <c r="N29" s="69" t="s">
        <v>111</v>
      </c>
      <c r="O29" s="70" t="s">
        <v>245</v>
      </c>
      <c r="P29" s="71">
        <v>0</v>
      </c>
      <c r="Q29" s="65"/>
    </row>
    <row r="30" spans="1:17" ht="12.75" customHeight="1">
      <c r="A30" s="20"/>
      <c r="B30" s="69" t="s">
        <v>111</v>
      </c>
      <c r="C30" s="70" t="s">
        <v>284</v>
      </c>
      <c r="D30" s="71">
        <v>0</v>
      </c>
      <c r="E30" s="65"/>
      <c r="F30" s="69" t="s">
        <v>111</v>
      </c>
      <c r="G30" s="70" t="s">
        <v>446</v>
      </c>
      <c r="H30" s="71">
        <v>0</v>
      </c>
      <c r="I30" s="65"/>
      <c r="J30" s="69" t="s">
        <v>111</v>
      </c>
      <c r="K30" s="70" t="s">
        <v>421</v>
      </c>
      <c r="L30" s="71">
        <v>0</v>
      </c>
      <c r="M30" s="65"/>
      <c r="N30" s="69" t="s">
        <v>111</v>
      </c>
      <c r="O30" s="70" t="s">
        <v>290</v>
      </c>
      <c r="P30" s="71">
        <v>0</v>
      </c>
      <c r="Q30" s="65"/>
    </row>
    <row r="31" spans="1:17" ht="12.75" customHeight="1">
      <c r="A31" s="20"/>
      <c r="B31" s="69" t="s">
        <v>112</v>
      </c>
      <c r="C31" s="70" t="s">
        <v>490</v>
      </c>
      <c r="D31" s="71">
        <v>0</v>
      </c>
      <c r="E31" s="65"/>
      <c r="F31" s="69" t="s">
        <v>112</v>
      </c>
      <c r="G31" s="70" t="s">
        <v>267</v>
      </c>
      <c r="H31" s="71">
        <v>0</v>
      </c>
      <c r="I31" s="65"/>
      <c r="J31" s="69" t="s">
        <v>112</v>
      </c>
      <c r="K31" s="70" t="s">
        <v>260</v>
      </c>
      <c r="L31" s="71">
        <v>3</v>
      </c>
      <c r="M31" s="65"/>
      <c r="N31" s="69" t="s">
        <v>112</v>
      </c>
      <c r="O31" s="70" t="s">
        <v>281</v>
      </c>
      <c r="P31" s="71">
        <v>0</v>
      </c>
      <c r="Q31" s="65"/>
    </row>
    <row r="32" spans="1:17" ht="12.75" customHeight="1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0</v>
      </c>
      <c r="I32" s="65"/>
      <c r="J32" s="69" t="s">
        <v>112</v>
      </c>
      <c r="K32" s="70" t="s">
        <v>419</v>
      </c>
      <c r="L32" s="71">
        <v>0</v>
      </c>
      <c r="M32" s="65"/>
      <c r="N32" s="69" t="s">
        <v>112</v>
      </c>
      <c r="O32" s="70" t="s">
        <v>311</v>
      </c>
      <c r="P32" s="71">
        <v>0</v>
      </c>
      <c r="Q32" s="65"/>
    </row>
    <row r="33" spans="1:17" ht="12.75" customHeight="1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219</v>
      </c>
      <c r="H33" s="71">
        <v>6</v>
      </c>
      <c r="I33" s="65"/>
      <c r="J33" s="69" t="s">
        <v>112</v>
      </c>
      <c r="K33" s="70" t="s">
        <v>225</v>
      </c>
      <c r="L33" s="71">
        <v>0</v>
      </c>
      <c r="M33" s="65"/>
      <c r="N33" s="69" t="s">
        <v>112</v>
      </c>
      <c r="O33" s="70" t="s">
        <v>220</v>
      </c>
      <c r="P33" s="71">
        <v>0</v>
      </c>
      <c r="Q33" s="65"/>
    </row>
    <row r="34" spans="1:17" ht="12.75" customHeight="1">
      <c r="A34" s="20"/>
      <c r="B34" s="69" t="s">
        <v>113</v>
      </c>
      <c r="C34" s="70" t="s">
        <v>196</v>
      </c>
      <c r="D34" s="71">
        <v>4</v>
      </c>
      <c r="E34" s="65"/>
      <c r="F34" s="69" t="s">
        <v>113</v>
      </c>
      <c r="G34" s="70" t="s">
        <v>348</v>
      </c>
      <c r="H34" s="71">
        <v>11</v>
      </c>
      <c r="I34" s="65"/>
      <c r="J34" s="69" t="s">
        <v>113</v>
      </c>
      <c r="K34" s="70" t="s">
        <v>305</v>
      </c>
      <c r="L34" s="71">
        <v>0</v>
      </c>
      <c r="M34" s="65"/>
      <c r="N34" s="69" t="s">
        <v>113</v>
      </c>
      <c r="O34" s="70" t="s">
        <v>287</v>
      </c>
      <c r="P34" s="71">
        <v>6</v>
      </c>
      <c r="Q34" s="65"/>
    </row>
    <row r="35" spans="1:17" ht="12.75" customHeight="1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6</v>
      </c>
      <c r="I35" s="65"/>
      <c r="J35" s="69" t="s">
        <v>114</v>
      </c>
      <c r="K35" s="70" t="s">
        <v>578</v>
      </c>
      <c r="L35" s="71">
        <v>0</v>
      </c>
      <c r="M35" s="65"/>
      <c r="N35" s="69" t="s">
        <v>114</v>
      </c>
      <c r="O35" s="70" t="s">
        <v>481</v>
      </c>
      <c r="P35" s="71">
        <v>0</v>
      </c>
      <c r="Q35" s="65"/>
    </row>
    <row r="36" spans="1:17" ht="12.75" customHeight="1">
      <c r="A36" s="20"/>
      <c r="B36" s="69"/>
      <c r="C36" s="72" t="s">
        <v>28</v>
      </c>
      <c r="D36" s="73">
        <f>SUM(D28:D35)</f>
        <v>10</v>
      </c>
      <c r="E36" s="65"/>
      <c r="F36" s="69"/>
      <c r="G36" s="72" t="s">
        <v>28</v>
      </c>
      <c r="H36" s="73">
        <f>SUM(H28:H35)</f>
        <v>41</v>
      </c>
      <c r="I36" s="65"/>
      <c r="J36" s="69"/>
      <c r="K36" s="72" t="s">
        <v>28</v>
      </c>
      <c r="L36" s="73">
        <f>SUM(L28:L35)</f>
        <v>3</v>
      </c>
      <c r="M36" s="65"/>
      <c r="N36" s="364"/>
      <c r="O36" s="74" t="s">
        <v>28</v>
      </c>
      <c r="P36" s="73">
        <f>SUM(P28:P35)</f>
        <v>12</v>
      </c>
      <c r="Q36" s="65"/>
    </row>
    <row r="37" spans="1:17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65"/>
    </row>
    <row r="38" spans="1:17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65"/>
    </row>
    <row r="39" spans="1:17" ht="12.75" customHeight="1">
      <c r="A39" s="20"/>
      <c r="B39" s="79" t="s">
        <v>110</v>
      </c>
      <c r="C39" s="80" t="s">
        <v>282</v>
      </c>
      <c r="D39" s="71">
        <v>0</v>
      </c>
      <c r="E39" s="65"/>
      <c r="F39" s="69" t="s">
        <v>110</v>
      </c>
      <c r="G39" s="70" t="s">
        <v>221</v>
      </c>
      <c r="H39" s="71">
        <v>6</v>
      </c>
      <c r="I39" s="65"/>
      <c r="J39" s="69" t="s">
        <v>110</v>
      </c>
      <c r="K39" s="70" t="s">
        <v>269</v>
      </c>
      <c r="L39" s="71">
        <v>3</v>
      </c>
      <c r="M39" s="65"/>
      <c r="N39" s="69" t="s">
        <v>110</v>
      </c>
      <c r="O39" s="70" t="s">
        <v>302</v>
      </c>
      <c r="P39" s="71">
        <v>6</v>
      </c>
      <c r="Q39" s="65"/>
    </row>
    <row r="40" spans="1:17" ht="12.75" customHeight="1">
      <c r="A40" s="20"/>
      <c r="B40" s="79" t="s">
        <v>111</v>
      </c>
      <c r="C40" s="80" t="s">
        <v>216</v>
      </c>
      <c r="D40" s="71">
        <v>0</v>
      </c>
      <c r="E40" s="65"/>
      <c r="F40" s="69" t="s">
        <v>111</v>
      </c>
      <c r="G40" s="70" t="s">
        <v>423</v>
      </c>
      <c r="H40" s="71">
        <v>0</v>
      </c>
      <c r="I40" s="65"/>
      <c r="J40" s="69" t="s">
        <v>111</v>
      </c>
      <c r="K40" s="70" t="s">
        <v>454</v>
      </c>
      <c r="L40" s="71">
        <v>6</v>
      </c>
      <c r="M40" s="65"/>
      <c r="N40" s="69" t="s">
        <v>111</v>
      </c>
      <c r="O40" s="70" t="s">
        <v>264</v>
      </c>
      <c r="P40" s="71">
        <v>3</v>
      </c>
      <c r="Q40" s="65"/>
    </row>
    <row r="41" spans="1:17" ht="12.75" customHeight="1">
      <c r="A41" s="20"/>
      <c r="B41" s="79" t="s">
        <v>111</v>
      </c>
      <c r="C41" s="80" t="s">
        <v>306</v>
      </c>
      <c r="D41" s="71">
        <v>0</v>
      </c>
      <c r="E41" s="65"/>
      <c r="F41" s="69" t="s">
        <v>111</v>
      </c>
      <c r="G41" s="70" t="s">
        <v>425</v>
      </c>
      <c r="H41" s="71">
        <v>0</v>
      </c>
      <c r="I41" s="65"/>
      <c r="J41" s="69" t="s">
        <v>111</v>
      </c>
      <c r="K41" s="70" t="s">
        <v>253</v>
      </c>
      <c r="L41" s="71">
        <v>0</v>
      </c>
      <c r="M41" s="65"/>
      <c r="N41" s="69" t="s">
        <v>111</v>
      </c>
      <c r="O41" s="70" t="s">
        <v>233</v>
      </c>
      <c r="P41" s="71">
        <v>6</v>
      </c>
      <c r="Q41" s="65"/>
    </row>
    <row r="42" spans="1:17" ht="12.75" customHeight="1">
      <c r="A42" s="20"/>
      <c r="B42" s="79" t="s">
        <v>112</v>
      </c>
      <c r="C42" s="80" t="s">
        <v>286</v>
      </c>
      <c r="D42" s="71">
        <v>6</v>
      </c>
      <c r="E42" s="65"/>
      <c r="F42" s="69" t="s">
        <v>112</v>
      </c>
      <c r="G42" s="70" t="s">
        <v>426</v>
      </c>
      <c r="H42" s="71">
        <v>0</v>
      </c>
      <c r="I42" s="65"/>
      <c r="J42" s="69" t="s">
        <v>112</v>
      </c>
      <c r="K42" s="70" t="s">
        <v>285</v>
      </c>
      <c r="L42" s="71">
        <v>3</v>
      </c>
      <c r="M42" s="65"/>
      <c r="N42" s="69" t="s">
        <v>112</v>
      </c>
      <c r="O42" s="70" t="s">
        <v>296</v>
      </c>
      <c r="P42" s="71">
        <v>0</v>
      </c>
      <c r="Q42" s="65"/>
    </row>
    <row r="43" spans="1:17" ht="12.75" customHeight="1">
      <c r="A43" s="20"/>
      <c r="B43" s="79" t="s">
        <v>112</v>
      </c>
      <c r="C43" s="80" t="s">
        <v>418</v>
      </c>
      <c r="D43" s="71">
        <v>0</v>
      </c>
      <c r="E43" s="65"/>
      <c r="F43" s="69" t="s">
        <v>112</v>
      </c>
      <c r="G43" s="70" t="s">
        <v>427</v>
      </c>
      <c r="H43" s="71">
        <v>0</v>
      </c>
      <c r="I43" s="65"/>
      <c r="J43" s="69" t="s">
        <v>112</v>
      </c>
      <c r="K43" s="70" t="s">
        <v>457</v>
      </c>
      <c r="L43" s="71">
        <v>0</v>
      </c>
      <c r="M43" s="65"/>
      <c r="N43" s="69" t="s">
        <v>112</v>
      </c>
      <c r="O43" s="70" t="s">
        <v>256</v>
      </c>
      <c r="P43" s="71">
        <v>6</v>
      </c>
      <c r="Q43" s="65"/>
    </row>
    <row r="44" spans="1:17" ht="12.75" customHeight="1">
      <c r="A44" s="20"/>
      <c r="B44" s="79" t="s">
        <v>112</v>
      </c>
      <c r="C44" s="80" t="s">
        <v>416</v>
      </c>
      <c r="D44" s="71">
        <v>0</v>
      </c>
      <c r="E44" s="65"/>
      <c r="F44" s="69" t="s">
        <v>112</v>
      </c>
      <c r="G44" s="70" t="s">
        <v>699</v>
      </c>
      <c r="H44" s="71">
        <v>0</v>
      </c>
      <c r="I44" s="65"/>
      <c r="J44" s="69" t="s">
        <v>112</v>
      </c>
      <c r="K44" s="70" t="s">
        <v>276</v>
      </c>
      <c r="L44" s="71">
        <v>0</v>
      </c>
      <c r="M44" s="65"/>
      <c r="N44" s="69" t="s">
        <v>112</v>
      </c>
      <c r="O44" s="70" t="s">
        <v>451</v>
      </c>
      <c r="P44" s="71">
        <v>0</v>
      </c>
      <c r="Q44" s="65"/>
    </row>
    <row r="45" spans="1:17" ht="12.75" customHeight="1">
      <c r="A45" s="20"/>
      <c r="B45" s="79" t="s">
        <v>113</v>
      </c>
      <c r="C45" s="80" t="s">
        <v>307</v>
      </c>
      <c r="D45" s="71">
        <v>5</v>
      </c>
      <c r="E45" s="65"/>
      <c r="F45" s="69" t="s">
        <v>113</v>
      </c>
      <c r="G45" s="70" t="s">
        <v>198</v>
      </c>
      <c r="H45" s="71">
        <v>8</v>
      </c>
      <c r="I45" s="65"/>
      <c r="J45" s="69" t="s">
        <v>113</v>
      </c>
      <c r="K45" s="70" t="s">
        <v>262</v>
      </c>
      <c r="L45" s="71">
        <v>7</v>
      </c>
      <c r="M45" s="65"/>
      <c r="N45" s="69" t="s">
        <v>113</v>
      </c>
      <c r="O45" s="70" t="s">
        <v>343</v>
      </c>
      <c r="P45" s="71">
        <v>3</v>
      </c>
      <c r="Q45" s="65"/>
    </row>
    <row r="46" spans="1:17" ht="12.75" customHeight="1">
      <c r="A46" s="20"/>
      <c r="B46" s="79" t="s">
        <v>114</v>
      </c>
      <c r="C46" s="80" t="s">
        <v>1014</v>
      </c>
      <c r="D46" s="71">
        <v>0</v>
      </c>
      <c r="E46" s="65"/>
      <c r="F46" s="69" t="s">
        <v>114</v>
      </c>
      <c r="G46" s="70" t="s">
        <v>615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0</v>
      </c>
      <c r="Q46" s="65"/>
    </row>
    <row r="47" spans="1:17" ht="12.75" customHeight="1">
      <c r="A47" s="20"/>
      <c r="B47" s="69"/>
      <c r="C47" s="72" t="s">
        <v>28</v>
      </c>
      <c r="D47" s="73">
        <f>SUM(D39:D46)</f>
        <v>11</v>
      </c>
      <c r="E47" s="65"/>
      <c r="F47" s="69"/>
      <c r="G47" s="72" t="s">
        <v>28</v>
      </c>
      <c r="H47" s="73">
        <f>SUM(H39:H46)</f>
        <v>14</v>
      </c>
      <c r="I47" s="65"/>
      <c r="J47" s="69"/>
      <c r="K47" s="72" t="s">
        <v>28</v>
      </c>
      <c r="L47" s="73">
        <f>SUM(L39:L46)</f>
        <v>19</v>
      </c>
      <c r="M47" s="65"/>
      <c r="N47" s="69"/>
      <c r="O47" s="72" t="s">
        <v>28</v>
      </c>
      <c r="P47" s="73">
        <f>SUM(P39:P46)</f>
        <v>24</v>
      </c>
      <c r="Q47" s="65"/>
    </row>
    <row r="48" spans="1:17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1:20" ht="12.75" customHeight="1">
      <c r="A49" s="20"/>
      <c r="B49" s="601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70</v>
      </c>
      <c r="P49" s="83"/>
      <c r="Q49" s="65"/>
    </row>
    <row r="50" spans="1:20" ht="12.75" customHeight="1">
      <c r="A50" s="20"/>
      <c r="B50" s="299" t="s">
        <v>83</v>
      </c>
      <c r="C50" s="84" t="s">
        <v>162</v>
      </c>
      <c r="D50" s="85">
        <f>H25</f>
        <v>16</v>
      </c>
      <c r="E50" s="86"/>
      <c r="F50" s="87" t="s">
        <v>32</v>
      </c>
      <c r="G50" s="84" t="s">
        <v>1012</v>
      </c>
      <c r="H50" s="85">
        <f>P25</f>
        <v>42</v>
      </c>
      <c r="I50" s="86"/>
      <c r="J50" s="87" t="s">
        <v>32</v>
      </c>
      <c r="K50" s="84" t="s">
        <v>1013</v>
      </c>
      <c r="L50" s="85">
        <f>P47</f>
        <v>24</v>
      </c>
      <c r="M50" s="86"/>
      <c r="N50" s="258"/>
      <c r="O50" s="84" t="s">
        <v>19</v>
      </c>
      <c r="P50" s="88">
        <f>L36</f>
        <v>3</v>
      </c>
      <c r="Q50" s="253"/>
      <c r="R50" s="614"/>
      <c r="S50" s="614"/>
      <c r="T50" s="614"/>
    </row>
    <row r="51" spans="1:20" ht="12.75" customHeight="1">
      <c r="A51" s="20"/>
      <c r="B51" s="300"/>
      <c r="C51" s="89" t="s">
        <v>467</v>
      </c>
      <c r="D51" s="90">
        <f>P36</f>
        <v>12</v>
      </c>
      <c r="E51" s="90"/>
      <c r="F51" s="99"/>
      <c r="G51" s="89" t="s">
        <v>159</v>
      </c>
      <c r="H51" s="90">
        <f>D36</f>
        <v>10</v>
      </c>
      <c r="I51" s="91"/>
      <c r="J51" s="99"/>
      <c r="K51" s="89" t="s">
        <v>21</v>
      </c>
      <c r="L51" s="90">
        <f>D25</f>
        <v>16</v>
      </c>
      <c r="M51" s="91"/>
      <c r="N51" s="304" t="s">
        <v>32</v>
      </c>
      <c r="O51" s="89" t="s">
        <v>978</v>
      </c>
      <c r="P51" s="94">
        <f>L25</f>
        <v>25</v>
      </c>
      <c r="Q51" s="65"/>
      <c r="R51" s="614"/>
      <c r="S51" s="614"/>
      <c r="T51" s="614"/>
    </row>
    <row r="52" spans="1:20" ht="12.75" customHeight="1">
      <c r="A52" s="20"/>
      <c r="B52" s="301"/>
      <c r="C52" s="264"/>
      <c r="D52" s="264"/>
      <c r="E52" s="91"/>
      <c r="F52" s="460"/>
      <c r="G52" s="264"/>
      <c r="H52" s="264"/>
      <c r="I52" s="91"/>
      <c r="J52" s="460"/>
      <c r="K52" s="264"/>
      <c r="L52" s="264"/>
      <c r="M52" s="91"/>
      <c r="N52" s="152"/>
      <c r="O52" s="264"/>
      <c r="P52" s="402"/>
      <c r="Q52" s="65"/>
      <c r="R52" s="614"/>
      <c r="S52" s="614"/>
      <c r="T52" s="614"/>
    </row>
    <row r="53" spans="1:20" ht="12.75" customHeight="1">
      <c r="A53" s="20"/>
      <c r="B53" s="302" t="s">
        <v>83</v>
      </c>
      <c r="C53" s="89" t="s">
        <v>161</v>
      </c>
      <c r="D53" s="90">
        <f>L47</f>
        <v>19</v>
      </c>
      <c r="E53" s="91"/>
      <c r="F53" s="99"/>
      <c r="G53" s="89" t="s">
        <v>20</v>
      </c>
      <c r="H53" s="90">
        <f>L14</f>
        <v>16</v>
      </c>
      <c r="I53" s="91"/>
      <c r="J53" s="304"/>
      <c r="K53" s="89" t="s">
        <v>155</v>
      </c>
      <c r="L53" s="90">
        <f>H14</f>
        <v>28</v>
      </c>
      <c r="M53" s="91"/>
      <c r="N53" s="374"/>
      <c r="O53" s="89" t="s">
        <v>379</v>
      </c>
      <c r="P53" s="94">
        <f>H47</f>
        <v>14</v>
      </c>
      <c r="Q53" s="65"/>
      <c r="R53" s="614"/>
      <c r="S53" s="614"/>
      <c r="T53" s="614"/>
    </row>
    <row r="54" spans="1:20" ht="12.75" customHeight="1">
      <c r="A54" s="20"/>
      <c r="B54" s="392"/>
      <c r="C54" s="100" t="s">
        <v>474</v>
      </c>
      <c r="D54" s="101">
        <f>D47</f>
        <v>11</v>
      </c>
      <c r="E54" s="100"/>
      <c r="F54" s="471" t="s">
        <v>83</v>
      </c>
      <c r="G54" s="100" t="s">
        <v>651</v>
      </c>
      <c r="H54" s="101">
        <f>P14</f>
        <v>4</v>
      </c>
      <c r="I54" s="233"/>
      <c r="J54" s="148" t="s">
        <v>32</v>
      </c>
      <c r="K54" s="100" t="s">
        <v>839</v>
      </c>
      <c r="L54" s="101">
        <f>H36</f>
        <v>41</v>
      </c>
      <c r="M54" s="233"/>
      <c r="N54" s="305" t="s">
        <v>32</v>
      </c>
      <c r="O54" s="100" t="s">
        <v>720</v>
      </c>
      <c r="P54" s="102">
        <f>D14</f>
        <v>19</v>
      </c>
      <c r="Q54" s="247"/>
      <c r="R54" s="614"/>
      <c r="S54" s="614"/>
      <c r="T54" s="614"/>
    </row>
    <row r="55" spans="1:20" ht="12.75" customHeight="1">
      <c r="A55" s="20"/>
      <c r="E55" s="65"/>
      <c r="F55" s="65"/>
      <c r="G55" s="65"/>
      <c r="H55" s="65"/>
      <c r="I55" s="65"/>
      <c r="J55" s="103"/>
      <c r="K55" s="103"/>
      <c r="L55" s="65"/>
      <c r="M55" s="65"/>
      <c r="N55" s="150"/>
      <c r="O55" s="65"/>
      <c r="P55" s="65"/>
      <c r="Q55" s="65"/>
      <c r="R55" s="614"/>
      <c r="S55" s="614"/>
      <c r="T55" s="614"/>
    </row>
    <row r="56" spans="1:20" ht="12.75" customHeight="1">
      <c r="A56" s="20"/>
      <c r="B56" s="594" t="s">
        <v>146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65"/>
      <c r="R56" s="614"/>
      <c r="S56" s="614"/>
      <c r="T56" s="614"/>
    </row>
    <row r="57" spans="1:20" ht="12.75" customHeight="1">
      <c r="A57" s="20"/>
      <c r="B57" s="108" t="s">
        <v>120</v>
      </c>
      <c r="C57" s="109"/>
      <c r="D57" s="81">
        <f>$P$25</f>
        <v>42</v>
      </c>
      <c r="E57" s="65"/>
      <c r="F57" s="596" t="s">
        <v>1017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Q57" s="65"/>
      <c r="R57" s="614"/>
      <c r="S57" s="614"/>
      <c r="T57" s="614"/>
    </row>
    <row r="58" spans="1:20" ht="12.75" customHeight="1">
      <c r="A58" s="20"/>
      <c r="B58" s="108" t="s">
        <v>24</v>
      </c>
      <c r="C58" s="109"/>
      <c r="D58" s="81">
        <f>$H$36</f>
        <v>41</v>
      </c>
      <c r="E58" s="65"/>
      <c r="F58" s="596" t="s">
        <v>1018</v>
      </c>
      <c r="G58" s="597"/>
      <c r="H58" s="597"/>
      <c r="I58" s="597"/>
      <c r="J58" s="597"/>
      <c r="K58" s="597"/>
      <c r="L58" s="598"/>
      <c r="M58" s="112"/>
      <c r="N58" s="95" t="s">
        <v>113</v>
      </c>
      <c r="O58" s="91" t="s">
        <v>437</v>
      </c>
      <c r="P58" s="97">
        <f>MAX(D6:D12,H6:H12,L6:L12,P6:P12,D17:D23,H17:H23,L17:L23,P17:P23,D28:D34,H28:H34,L28:L34,P28:P34,D39:D45,H39:H45,L39:L45,P39:P45)</f>
        <v>15</v>
      </c>
      <c r="Q58" s="65"/>
    </row>
    <row r="59" spans="1:20" ht="12.75" customHeight="1">
      <c r="A59" s="20"/>
      <c r="B59" s="108" t="s">
        <v>155</v>
      </c>
      <c r="C59" s="109"/>
      <c r="D59" s="81">
        <f>$H$14</f>
        <v>28</v>
      </c>
      <c r="E59" s="65"/>
      <c r="F59" s="596" t="s">
        <v>1019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  <c r="Q59" s="65"/>
    </row>
    <row r="60" spans="1:20" ht="12.75" customHeight="1">
      <c r="A60" s="20"/>
      <c r="B60" s="108" t="s">
        <v>25</v>
      </c>
      <c r="C60" s="109"/>
      <c r="D60" s="81">
        <f>$L$25</f>
        <v>25</v>
      </c>
      <c r="E60" s="65"/>
      <c r="F60" s="596" t="s">
        <v>1037</v>
      </c>
      <c r="G60" s="597"/>
      <c r="H60" s="597"/>
      <c r="I60" s="597"/>
      <c r="J60" s="597"/>
      <c r="K60" s="597"/>
      <c r="L60" s="598"/>
      <c r="M60" s="112"/>
      <c r="N60" s="95" t="s">
        <v>120</v>
      </c>
      <c r="O60" s="89"/>
      <c r="P60" s="97">
        <f>MAX(D14,H14,L14,P14,D25,H25,L25,P25,D36,H36,L36,P36,D47,H47,L47,P47)</f>
        <v>42</v>
      </c>
      <c r="Q60" s="65"/>
    </row>
    <row r="61" spans="1:20" ht="12.75" customHeight="1">
      <c r="A61" s="20"/>
      <c r="B61" s="108" t="s">
        <v>160</v>
      </c>
      <c r="C61" s="109"/>
      <c r="D61" s="81">
        <f>$P$47</f>
        <v>24</v>
      </c>
      <c r="E61" s="65"/>
      <c r="F61" s="596" t="s">
        <v>1020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  <c r="Q61" s="65"/>
    </row>
    <row r="62" spans="1:20" ht="12.75" customHeight="1">
      <c r="A62" s="20"/>
      <c r="B62" s="108" t="s">
        <v>161</v>
      </c>
      <c r="C62" s="109"/>
      <c r="D62" s="81">
        <f>$L$47</f>
        <v>19</v>
      </c>
      <c r="E62" s="65"/>
      <c r="F62" s="596" t="s">
        <v>1021</v>
      </c>
      <c r="G62" s="597"/>
      <c r="H62" s="597"/>
      <c r="I62" s="597"/>
      <c r="J62" s="597"/>
      <c r="K62" s="597"/>
      <c r="L62" s="598"/>
      <c r="M62" s="112"/>
      <c r="N62" s="95" t="s">
        <v>19</v>
      </c>
      <c r="O62" s="89"/>
      <c r="P62" s="97">
        <f>MIN(D14,H14,L14,P14,D25,H25,L25,P25,D36,H36,L36,P36,D47,H47,L47,P47)</f>
        <v>3</v>
      </c>
      <c r="Q62" s="65"/>
    </row>
    <row r="63" spans="1:20" ht="12.75" customHeight="1">
      <c r="A63" s="20"/>
      <c r="B63" s="108" t="s">
        <v>115</v>
      </c>
      <c r="C63" s="109"/>
      <c r="D63" s="81">
        <f>$D$14</f>
        <v>19</v>
      </c>
      <c r="E63" s="65"/>
      <c r="F63" s="596" t="s">
        <v>1022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  <c r="Q63" s="65"/>
    </row>
    <row r="64" spans="1:20" ht="12.75" customHeight="1">
      <c r="A64" s="20"/>
      <c r="B64" s="108" t="s">
        <v>162</v>
      </c>
      <c r="C64" s="109"/>
      <c r="D64" s="81">
        <f>$H$25</f>
        <v>16</v>
      </c>
      <c r="E64" s="65"/>
      <c r="F64" s="596" t="s">
        <v>1028</v>
      </c>
      <c r="G64" s="597"/>
      <c r="H64" s="597"/>
      <c r="I64" s="597"/>
      <c r="J64" s="597"/>
      <c r="K64" s="597"/>
      <c r="L64" s="598"/>
      <c r="M64" s="112"/>
      <c r="N64" s="232" t="s">
        <v>161</v>
      </c>
      <c r="O64" s="233"/>
      <c r="P64" s="114">
        <v>-24</v>
      </c>
      <c r="Q64" s="65"/>
      <c r="R64" s="60"/>
    </row>
    <row r="65" spans="1:18" ht="12.75" customHeight="1">
      <c r="A65" s="20"/>
      <c r="B65" s="108" t="s">
        <v>20</v>
      </c>
      <c r="C65" s="109"/>
      <c r="D65" s="81">
        <f>$L$14</f>
        <v>16</v>
      </c>
      <c r="E65" s="65"/>
      <c r="F65" s="596" t="s">
        <v>1029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  <c r="Q65" s="65"/>
      <c r="R65" s="60"/>
    </row>
    <row r="66" spans="1:18" ht="12.75" customHeight="1">
      <c r="A66" s="20"/>
      <c r="B66" s="108" t="s">
        <v>21</v>
      </c>
      <c r="C66" s="109"/>
      <c r="D66" s="81">
        <f>$D$25</f>
        <v>16</v>
      </c>
      <c r="E66" s="65"/>
      <c r="F66" s="596" t="s">
        <v>1030</v>
      </c>
      <c r="G66" s="597"/>
      <c r="H66" s="597"/>
      <c r="I66" s="597"/>
      <c r="J66" s="597"/>
      <c r="K66" s="597"/>
      <c r="L66" s="598"/>
      <c r="M66" s="112"/>
      <c r="N66" s="104" t="s">
        <v>147</v>
      </c>
      <c r="O66" s="106"/>
      <c r="P66" s="115"/>
      <c r="Q66" s="65"/>
      <c r="R66" s="60"/>
    </row>
    <row r="67" spans="1:18" ht="12.75" customHeight="1">
      <c r="A67" s="20"/>
      <c r="B67" s="108" t="s">
        <v>379</v>
      </c>
      <c r="C67" s="109"/>
      <c r="D67" s="81">
        <f>$H$47</f>
        <v>14</v>
      </c>
      <c r="E67" s="65"/>
      <c r="F67" s="596" t="s">
        <v>1026</v>
      </c>
      <c r="G67" s="597"/>
      <c r="H67" s="597"/>
      <c r="I67" s="597"/>
      <c r="J67" s="597"/>
      <c r="K67" s="597"/>
      <c r="L67" s="598"/>
      <c r="M67" s="112"/>
      <c r="N67" s="665" t="s">
        <v>1031</v>
      </c>
      <c r="O67" s="666"/>
      <c r="P67" s="667"/>
      <c r="Q67" s="660" t="s">
        <v>152</v>
      </c>
      <c r="R67" s="60"/>
    </row>
    <row r="68" spans="1:18" ht="12.75" customHeight="1">
      <c r="A68" s="20"/>
      <c r="B68" s="108" t="s">
        <v>84</v>
      </c>
      <c r="C68" s="109"/>
      <c r="D68" s="81">
        <f>$P$36</f>
        <v>12</v>
      </c>
      <c r="E68" s="65"/>
      <c r="F68" s="596" t="s">
        <v>1027</v>
      </c>
      <c r="G68" s="597"/>
      <c r="H68" s="597"/>
      <c r="I68" s="597"/>
      <c r="J68" s="597"/>
      <c r="K68" s="597"/>
      <c r="L68" s="598"/>
      <c r="M68" s="112"/>
      <c r="N68" s="665" t="s">
        <v>1032</v>
      </c>
      <c r="O68" s="666"/>
      <c r="P68" s="667"/>
      <c r="Q68" s="660"/>
      <c r="R68" s="60"/>
    </row>
    <row r="69" spans="1:18" ht="12.75" customHeight="1">
      <c r="A69" s="20"/>
      <c r="B69" s="108" t="s">
        <v>58</v>
      </c>
      <c r="C69" s="109"/>
      <c r="D69" s="81">
        <f>$D$47</f>
        <v>11</v>
      </c>
      <c r="E69" s="65"/>
      <c r="F69" s="596" t="s">
        <v>1025</v>
      </c>
      <c r="G69" s="597"/>
      <c r="H69" s="597"/>
      <c r="I69" s="597"/>
      <c r="J69" s="597"/>
      <c r="K69" s="597"/>
      <c r="L69" s="598"/>
      <c r="M69" s="112"/>
      <c r="N69" s="665" t="s">
        <v>1038</v>
      </c>
      <c r="O69" s="666"/>
      <c r="P69" s="667"/>
      <c r="Q69" s="660"/>
    </row>
    <row r="70" spans="1:18" ht="12.75" customHeight="1">
      <c r="A70" s="20"/>
      <c r="B70" s="108" t="s">
        <v>159</v>
      </c>
      <c r="C70" s="109"/>
      <c r="D70" s="81">
        <f>$D$36</f>
        <v>10</v>
      </c>
      <c r="E70" s="65"/>
      <c r="F70" s="596" t="s">
        <v>1024</v>
      </c>
      <c r="G70" s="597"/>
      <c r="H70" s="597"/>
      <c r="I70" s="597"/>
      <c r="J70" s="597"/>
      <c r="K70" s="597"/>
      <c r="L70" s="598"/>
      <c r="M70" s="112"/>
      <c r="N70" s="662" t="s">
        <v>1039</v>
      </c>
      <c r="O70" s="663"/>
      <c r="P70" s="664"/>
      <c r="Q70" s="660"/>
    </row>
    <row r="71" spans="1:18" ht="12.75" customHeight="1">
      <c r="A71" s="20"/>
      <c r="B71" s="108" t="s">
        <v>26</v>
      </c>
      <c r="C71" s="109"/>
      <c r="D71" s="81">
        <f>$P$14</f>
        <v>4</v>
      </c>
      <c r="E71" s="65"/>
      <c r="F71" s="596" t="s">
        <v>1023</v>
      </c>
      <c r="G71" s="597"/>
      <c r="H71" s="597"/>
      <c r="I71" s="597"/>
      <c r="J71" s="597"/>
      <c r="K71" s="597"/>
      <c r="L71" s="598"/>
      <c r="M71" s="112"/>
      <c r="N71" s="668" t="s">
        <v>1033</v>
      </c>
      <c r="O71" s="669"/>
      <c r="P71" s="670"/>
      <c r="Q71" s="661" t="s">
        <v>153</v>
      </c>
    </row>
    <row r="72" spans="1:18" ht="12.75" customHeight="1">
      <c r="A72" s="20"/>
      <c r="B72" s="108" t="s">
        <v>19</v>
      </c>
      <c r="C72" s="109"/>
      <c r="D72" s="81">
        <f>$L$36</f>
        <v>3</v>
      </c>
      <c r="E72" s="65"/>
      <c r="F72" s="596" t="s">
        <v>1016</v>
      </c>
      <c r="G72" s="597"/>
      <c r="H72" s="597"/>
      <c r="I72" s="597"/>
      <c r="J72" s="597"/>
      <c r="K72" s="597"/>
      <c r="L72" s="598"/>
      <c r="M72" s="112"/>
      <c r="N72" s="671" t="s">
        <v>1034</v>
      </c>
      <c r="O72" s="672"/>
      <c r="P72" s="673"/>
      <c r="Q72" s="661"/>
    </row>
    <row r="73" spans="1:18" ht="12.75" customHeight="1">
      <c r="A73" s="20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71" t="s">
        <v>1036</v>
      </c>
      <c r="O73" s="672"/>
      <c r="P73" s="673"/>
      <c r="Q73" s="661"/>
    </row>
    <row r="74" spans="1:18" ht="12.75" customHeight="1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3</v>
      </c>
      <c r="J74" s="237">
        <f>'wk14'!J74+I74</f>
        <v>51</v>
      </c>
      <c r="K74" s="640" t="s">
        <v>1015</v>
      </c>
      <c r="L74" s="640"/>
      <c r="M74" s="65"/>
      <c r="N74" s="674" t="s">
        <v>1035</v>
      </c>
      <c r="O74" s="675"/>
      <c r="P74" s="676"/>
      <c r="Q74" s="661"/>
    </row>
    <row r="75" spans="1:18" ht="12.75" customHeight="1">
      <c r="A75" s="20"/>
      <c r="B75" s="110" t="s">
        <v>501</v>
      </c>
      <c r="C75" s="111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5</v>
      </c>
      <c r="J75" s="120">
        <f>'wk14'!J75+I75</f>
        <v>69</v>
      </c>
      <c r="K75" s="640" t="s">
        <v>941</v>
      </c>
      <c r="L75" s="640"/>
      <c r="M75" s="65"/>
      <c r="N75" s="621" t="str">
        <f>$B$3</f>
        <v>ALL NFL TEAMS PLAYING</v>
      </c>
      <c r="O75" s="622"/>
      <c r="P75" s="623"/>
      <c r="Q75" s="65"/>
    </row>
    <row r="76" spans="1:18" ht="12.75" customHeight="1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  <row r="77" spans="1:18" ht="12.75" customHeight="1"/>
    <row r="78" spans="1:18" ht="12.75" customHeight="1"/>
    <row r="79" spans="1:18" ht="12.75" customHeight="1"/>
    <row r="80" spans="1:18" ht="12.75" customHeight="1">
      <c r="Q80" s="7"/>
    </row>
    <row r="81" spans="17:17" ht="12.75" customHeight="1">
      <c r="Q81" s="7"/>
    </row>
    <row r="82" spans="17:17" ht="12.75" customHeight="1">
      <c r="Q82" s="7"/>
    </row>
    <row r="83" spans="17:17" ht="12.75" customHeight="1">
      <c r="Q83" s="8"/>
    </row>
    <row r="84" spans="17:17" ht="12.75" customHeight="1">
      <c r="Q84" s="8"/>
    </row>
    <row r="85" spans="17:17" ht="12.75" customHeight="1">
      <c r="Q85" s="8"/>
    </row>
    <row r="86" spans="17:17" ht="12.75" customHeight="1">
      <c r="Q86" s="2"/>
    </row>
    <row r="87" spans="17:17" ht="12.75" customHeight="1"/>
    <row r="88" spans="17:17" ht="12.75" customHeight="1">
      <c r="Q88" s="6"/>
    </row>
    <row r="89" spans="17:17" ht="12.75" customHeight="1">
      <c r="Q89" s="2"/>
    </row>
    <row r="90" spans="17:17" ht="12.75" customHeight="1">
      <c r="Q90" s="2"/>
    </row>
    <row r="91" spans="17:17" ht="12.75" customHeight="1">
      <c r="Q91" s="2"/>
    </row>
    <row r="92" spans="17:17" ht="12.75" customHeight="1">
      <c r="Q92" s="2"/>
    </row>
    <row r="93" spans="17:17" ht="12.75" customHeight="1">
      <c r="Q93" s="2"/>
    </row>
    <row r="94" spans="17:17" ht="12.75" customHeight="1">
      <c r="Q94" s="2"/>
    </row>
    <row r="95" spans="17:17" ht="12.75" customHeight="1">
      <c r="Q95" s="2"/>
    </row>
    <row r="96" spans="17:1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</sheetData>
  <sortState xmlns:xlrd2="http://schemas.microsoft.com/office/spreadsheetml/2017/richdata2" ref="B57:D72">
    <sortCondition descending="1" ref="D72"/>
  </sortState>
  <mergeCells count="60">
    <mergeCell ref="B74:D74"/>
    <mergeCell ref="G74:H74"/>
    <mergeCell ref="K74:L74"/>
    <mergeCell ref="F57:L57"/>
    <mergeCell ref="B27:C27"/>
    <mergeCell ref="B49:N49"/>
    <mergeCell ref="B38:C38"/>
    <mergeCell ref="N68:P68"/>
    <mergeCell ref="F66:L66"/>
    <mergeCell ref="F58:L58"/>
    <mergeCell ref="F64:L64"/>
    <mergeCell ref="F65:L65"/>
    <mergeCell ref="F63:L63"/>
    <mergeCell ref="F59:L59"/>
    <mergeCell ref="F60:L60"/>
    <mergeCell ref="F61:L61"/>
    <mergeCell ref="F16:G16"/>
    <mergeCell ref="J16:K16"/>
    <mergeCell ref="N16:O16"/>
    <mergeCell ref="F38:G38"/>
    <mergeCell ref="J38:K38"/>
    <mergeCell ref="N27:O27"/>
    <mergeCell ref="F27:G27"/>
    <mergeCell ref="F62:L62"/>
    <mergeCell ref="F67:L67"/>
    <mergeCell ref="F68:L68"/>
    <mergeCell ref="N75:P75"/>
    <mergeCell ref="N71:P71"/>
    <mergeCell ref="N72:P72"/>
    <mergeCell ref="N73:P73"/>
    <mergeCell ref="N74:P74"/>
    <mergeCell ref="G75:H75"/>
    <mergeCell ref="K75:L75"/>
    <mergeCell ref="F69:L69"/>
    <mergeCell ref="F70:L70"/>
    <mergeCell ref="F71:L71"/>
    <mergeCell ref="B3:E3"/>
    <mergeCell ref="F1:L2"/>
    <mergeCell ref="Q67:Q70"/>
    <mergeCell ref="Q71:Q74"/>
    <mergeCell ref="B1:C1"/>
    <mergeCell ref="B5:C5"/>
    <mergeCell ref="B16:C16"/>
    <mergeCell ref="B56:C56"/>
    <mergeCell ref="J27:K27"/>
    <mergeCell ref="F5:G5"/>
    <mergeCell ref="J5:K5"/>
    <mergeCell ref="N70:P70"/>
    <mergeCell ref="N67:P67"/>
    <mergeCell ref="N38:O38"/>
    <mergeCell ref="N69:P69"/>
    <mergeCell ref="F72:L72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79"/>
  <sheetViews>
    <sheetView view="pageBreakPreview" topLeftCell="A33" zoomScale="190" zoomScaleNormal="100" zoomScaleSheetLayoutView="190" workbookViewId="0">
      <selection activeCell="P49" sqref="B49:P49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3.28515625" customWidth="1"/>
    <col min="6" max="6" width="3.7109375" customWidth="1"/>
    <col min="7" max="7" width="15.7109375" customWidth="1"/>
    <col min="8" max="8" width="3.7109375" customWidth="1"/>
    <col min="9" max="9" width="3.140625" customWidth="1"/>
    <col min="10" max="10" width="3.7109375" customWidth="1"/>
    <col min="11" max="11" width="16.85546875" customWidth="1"/>
    <col min="12" max="12" width="3.7109375" customWidth="1"/>
    <col min="13" max="13" width="2.85546875" customWidth="1"/>
    <col min="14" max="14" width="3.7109375" customWidth="1"/>
    <col min="15" max="15" width="15.7109375" customWidth="1"/>
    <col min="16" max="16" width="3.7109375" customWidth="1"/>
    <col min="17" max="17" width="2.42578125" customWidth="1"/>
    <col min="18" max="19" width="6.5703125" customWidth="1"/>
    <col min="20" max="20" width="5.28515625" customWidth="1"/>
  </cols>
  <sheetData>
    <row r="1" spans="1:20" ht="12.75" customHeight="1">
      <c r="A1" s="20"/>
      <c r="B1" s="588">
        <f>'Team Totals'!$A$1</f>
        <v>2021</v>
      </c>
      <c r="C1" s="588"/>
      <c r="D1" s="64"/>
      <c r="E1" s="65"/>
      <c r="F1" s="591" t="s">
        <v>971</v>
      </c>
      <c r="G1" s="591"/>
      <c r="H1" s="591"/>
      <c r="I1" s="591"/>
      <c r="J1" s="591"/>
      <c r="K1" s="591"/>
      <c r="L1" s="591"/>
      <c r="M1" s="65"/>
      <c r="N1" s="65"/>
      <c r="O1" s="65"/>
      <c r="P1" s="65"/>
      <c r="Q1" s="65"/>
      <c r="R1" s="49"/>
      <c r="S1" s="49"/>
      <c r="T1" s="49"/>
    </row>
    <row r="2" spans="1:20" ht="12.75" customHeight="1">
      <c r="A2" s="20"/>
      <c r="B2" s="64" t="s">
        <v>69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  <c r="Q2" s="65"/>
      <c r="R2" s="49"/>
      <c r="S2" s="49"/>
      <c r="T2" s="49"/>
    </row>
    <row r="3" spans="1:20" ht="12.75" customHeight="1">
      <c r="A3" s="20"/>
      <c r="B3" s="587" t="s">
        <v>351</v>
      </c>
      <c r="C3" s="587"/>
      <c r="D3" s="587"/>
      <c r="E3" s="58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49"/>
      <c r="S3" s="49"/>
      <c r="T3" s="49"/>
    </row>
    <row r="4" spans="1:20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103"/>
      <c r="L4" s="65"/>
      <c r="M4" s="65"/>
      <c r="N4" s="65"/>
      <c r="O4" s="65"/>
      <c r="P4" s="65"/>
      <c r="Q4" s="65"/>
      <c r="R4" s="49"/>
      <c r="S4" s="49"/>
      <c r="T4" s="49"/>
    </row>
    <row r="5" spans="1:20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65"/>
      <c r="R5" s="121"/>
      <c r="S5" s="49"/>
      <c r="T5" s="49"/>
    </row>
    <row r="6" spans="1:20" ht="12.75" customHeight="1">
      <c r="A6" s="20"/>
      <c r="B6" s="69" t="s">
        <v>110</v>
      </c>
      <c r="C6" s="70" t="s">
        <v>231</v>
      </c>
      <c r="D6" s="71">
        <v>3</v>
      </c>
      <c r="E6" s="65"/>
      <c r="F6" s="69" t="s">
        <v>110</v>
      </c>
      <c r="G6" s="70" t="s">
        <v>209</v>
      </c>
      <c r="H6" s="71">
        <v>12</v>
      </c>
      <c r="I6" s="65"/>
      <c r="J6" s="69" t="s">
        <v>110</v>
      </c>
      <c r="K6" s="70" t="s">
        <v>273</v>
      </c>
      <c r="L6" s="71">
        <v>9</v>
      </c>
      <c r="M6" s="65"/>
      <c r="N6" s="69" t="s">
        <v>110</v>
      </c>
      <c r="O6" s="70" t="s">
        <v>202</v>
      </c>
      <c r="P6" s="71">
        <v>6</v>
      </c>
      <c r="Q6" s="65"/>
      <c r="R6" s="49"/>
      <c r="S6" s="49"/>
      <c r="T6" s="49"/>
    </row>
    <row r="7" spans="1:20" s="14" customFormat="1" ht="12.75" customHeight="1">
      <c r="A7" s="20"/>
      <c r="B7" s="69" t="s">
        <v>111</v>
      </c>
      <c r="C7" s="70" t="s">
        <v>244</v>
      </c>
      <c r="D7" s="71">
        <v>0</v>
      </c>
      <c r="E7" s="65"/>
      <c r="F7" s="69" t="s">
        <v>111</v>
      </c>
      <c r="G7" s="70" t="s">
        <v>718</v>
      </c>
      <c r="H7" s="71">
        <v>0</v>
      </c>
      <c r="I7" s="65"/>
      <c r="J7" s="69" t="s">
        <v>111</v>
      </c>
      <c r="K7" s="70" t="s">
        <v>401</v>
      </c>
      <c r="L7" s="71">
        <v>6</v>
      </c>
      <c r="M7" s="65"/>
      <c r="N7" s="69" t="s">
        <v>111</v>
      </c>
      <c r="O7" s="70" t="s">
        <v>246</v>
      </c>
      <c r="P7" s="71">
        <v>6</v>
      </c>
      <c r="Q7" s="65"/>
      <c r="R7" s="121"/>
      <c r="S7" s="122"/>
      <c r="T7" s="122"/>
    </row>
    <row r="8" spans="1:20" s="14" customFormat="1" ht="12.75" customHeight="1">
      <c r="A8" s="20"/>
      <c r="B8" s="69" t="s">
        <v>111</v>
      </c>
      <c r="C8" s="70" t="s">
        <v>527</v>
      </c>
      <c r="D8" s="71">
        <v>6</v>
      </c>
      <c r="E8" s="65"/>
      <c r="F8" s="69" t="s">
        <v>111</v>
      </c>
      <c r="G8" s="70" t="s">
        <v>617</v>
      </c>
      <c r="H8" s="71">
        <v>0</v>
      </c>
      <c r="I8" s="65"/>
      <c r="J8" s="69" t="s">
        <v>111</v>
      </c>
      <c r="K8" s="70" t="s">
        <v>503</v>
      </c>
      <c r="L8" s="71">
        <v>0</v>
      </c>
      <c r="M8" s="65"/>
      <c r="N8" s="69" t="s">
        <v>111</v>
      </c>
      <c r="O8" s="70" t="s">
        <v>547</v>
      </c>
      <c r="P8" s="71">
        <v>6</v>
      </c>
      <c r="Q8" s="65"/>
      <c r="R8" s="49"/>
      <c r="S8" s="122"/>
      <c r="T8" s="122"/>
    </row>
    <row r="9" spans="1:20" s="14" customFormat="1" ht="12.75" customHeight="1">
      <c r="A9" s="20"/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685</v>
      </c>
      <c r="H9" s="71">
        <v>0</v>
      </c>
      <c r="I9" s="65"/>
      <c r="J9" s="69" t="s">
        <v>112</v>
      </c>
      <c r="K9" s="70" t="s">
        <v>580</v>
      </c>
      <c r="L9" s="71">
        <v>0</v>
      </c>
      <c r="M9" s="65"/>
      <c r="N9" s="69" t="s">
        <v>112</v>
      </c>
      <c r="O9" s="70" t="s">
        <v>226</v>
      </c>
      <c r="P9" s="71">
        <v>3</v>
      </c>
      <c r="Q9" s="65"/>
      <c r="R9" s="123"/>
      <c r="S9" s="122"/>
      <c r="T9" s="122"/>
    </row>
    <row r="10" spans="1:20" s="14" customFormat="1" ht="12.75" customHeight="1">
      <c r="A10" s="20"/>
      <c r="B10" s="69" t="s">
        <v>112</v>
      </c>
      <c r="C10" s="70" t="s">
        <v>828</v>
      </c>
      <c r="D10" s="71">
        <v>0</v>
      </c>
      <c r="E10" s="65"/>
      <c r="F10" s="69" t="s">
        <v>112</v>
      </c>
      <c r="G10" s="70" t="s">
        <v>200</v>
      </c>
      <c r="H10" s="71">
        <v>0</v>
      </c>
      <c r="I10" s="65"/>
      <c r="J10" s="69" t="s">
        <v>112</v>
      </c>
      <c r="K10" s="70" t="s">
        <v>799</v>
      </c>
      <c r="L10" s="71">
        <v>0</v>
      </c>
      <c r="M10" s="65"/>
      <c r="N10" s="69" t="s">
        <v>112</v>
      </c>
      <c r="O10" s="70" t="s">
        <v>758</v>
      </c>
      <c r="P10" s="71">
        <v>0</v>
      </c>
      <c r="Q10" s="65"/>
      <c r="R10" s="49"/>
      <c r="S10" s="122"/>
      <c r="T10" s="122"/>
    </row>
    <row r="11" spans="1:20" s="14" customFormat="1" ht="12.75" customHeight="1">
      <c r="A11" s="20"/>
      <c r="B11" s="69" t="s">
        <v>112</v>
      </c>
      <c r="C11" s="70" t="s">
        <v>248</v>
      </c>
      <c r="D11" s="71">
        <v>0</v>
      </c>
      <c r="E11" s="65"/>
      <c r="F11" s="69" t="s">
        <v>112</v>
      </c>
      <c r="G11" s="70" t="s">
        <v>342</v>
      </c>
      <c r="H11" s="71">
        <v>0</v>
      </c>
      <c r="I11" s="65"/>
      <c r="J11" s="69" t="s">
        <v>112</v>
      </c>
      <c r="K11" s="70" t="s">
        <v>291</v>
      </c>
      <c r="L11" s="71">
        <v>3</v>
      </c>
      <c r="M11" s="65"/>
      <c r="N11" s="69" t="s">
        <v>112</v>
      </c>
      <c r="O11" s="70" t="s">
        <v>644</v>
      </c>
      <c r="P11" s="71">
        <v>3</v>
      </c>
      <c r="Q11" s="65"/>
      <c r="R11" s="123"/>
      <c r="S11" s="122"/>
      <c r="T11" s="122"/>
    </row>
    <row r="12" spans="1:20" s="14" customFormat="1" ht="12.75" customHeight="1">
      <c r="A12" s="20"/>
      <c r="B12" s="69" t="s">
        <v>113</v>
      </c>
      <c r="C12" s="49" t="s">
        <v>242</v>
      </c>
      <c r="D12" s="71">
        <v>8</v>
      </c>
      <c r="E12" s="65"/>
      <c r="F12" s="69" t="s">
        <v>113</v>
      </c>
      <c r="G12" s="70" t="s">
        <v>268</v>
      </c>
      <c r="H12" s="71">
        <v>4</v>
      </c>
      <c r="I12" s="65"/>
      <c r="J12" s="69" t="s">
        <v>113</v>
      </c>
      <c r="K12" s="70" t="s">
        <v>237</v>
      </c>
      <c r="L12" s="71">
        <v>6</v>
      </c>
      <c r="M12" s="65"/>
      <c r="N12" s="69" t="s">
        <v>113</v>
      </c>
      <c r="O12" s="70" t="s">
        <v>770</v>
      </c>
      <c r="P12" s="71">
        <v>12</v>
      </c>
      <c r="Q12" s="65"/>
      <c r="R12" s="49"/>
      <c r="S12" s="122"/>
      <c r="T12" s="122"/>
    </row>
    <row r="13" spans="1:20" s="14" customFormat="1" ht="12.75" customHeight="1">
      <c r="A13" s="20"/>
      <c r="B13" s="69" t="s">
        <v>114</v>
      </c>
      <c r="C13" s="70" t="s">
        <v>465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616</v>
      </c>
      <c r="L13" s="71">
        <v>0</v>
      </c>
      <c r="M13" s="65"/>
      <c r="N13" s="69" t="s">
        <v>114</v>
      </c>
      <c r="O13" s="70" t="s">
        <v>526</v>
      </c>
      <c r="P13" s="71">
        <v>0</v>
      </c>
      <c r="Q13" s="65"/>
      <c r="R13" s="123"/>
      <c r="S13" s="122"/>
      <c r="T13" s="122"/>
    </row>
    <row r="14" spans="1:20" s="14" customFormat="1" ht="12.75" customHeight="1">
      <c r="A14" s="20"/>
      <c r="B14" s="69"/>
      <c r="C14" s="72" t="s">
        <v>28</v>
      </c>
      <c r="D14" s="73">
        <f>SUM(D6:D13)</f>
        <v>17</v>
      </c>
      <c r="E14" s="65"/>
      <c r="F14" s="69"/>
      <c r="G14" s="74" t="s">
        <v>28</v>
      </c>
      <c r="H14" s="73">
        <f>SUM(H6:H13)</f>
        <v>16</v>
      </c>
      <c r="I14" s="65"/>
      <c r="J14" s="69"/>
      <c r="K14" s="72" t="s">
        <v>28</v>
      </c>
      <c r="L14" s="73">
        <f>SUM(L6:L13)</f>
        <v>24</v>
      </c>
      <c r="M14" s="65"/>
      <c r="N14" s="69"/>
      <c r="O14" s="72" t="s">
        <v>28</v>
      </c>
      <c r="P14" s="73">
        <f>SUM(P6:P13)</f>
        <v>36</v>
      </c>
      <c r="Q14" s="65"/>
      <c r="R14" s="49"/>
      <c r="S14" s="122"/>
      <c r="T14" s="122"/>
    </row>
    <row r="15" spans="1:20" s="14" customFormat="1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65"/>
      <c r="R15" s="124"/>
      <c r="S15" s="125"/>
      <c r="T15" s="122"/>
    </row>
    <row r="16" spans="1:20" s="14" customFormat="1" ht="12.75" customHeight="1">
      <c r="A16" s="20"/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  <c r="Q16" s="65"/>
      <c r="R16" s="49"/>
      <c r="S16" s="126"/>
      <c r="T16" s="122"/>
    </row>
    <row r="17" spans="1:20" s="14" customFormat="1" ht="12.75" customHeight="1">
      <c r="A17" s="20"/>
      <c r="B17" s="69" t="s">
        <v>110</v>
      </c>
      <c r="C17" s="70" t="s">
        <v>442</v>
      </c>
      <c r="D17" s="71">
        <v>0</v>
      </c>
      <c r="E17" s="65"/>
      <c r="F17" s="69" t="s">
        <v>110</v>
      </c>
      <c r="G17" s="70" t="s">
        <v>197</v>
      </c>
      <c r="H17" s="71">
        <v>9</v>
      </c>
      <c r="I17" s="65"/>
      <c r="J17" s="69" t="s">
        <v>110</v>
      </c>
      <c r="K17" s="70" t="s">
        <v>251</v>
      </c>
      <c r="L17" s="71">
        <v>9</v>
      </c>
      <c r="M17" s="65"/>
      <c r="N17" s="69" t="s">
        <v>110</v>
      </c>
      <c r="O17" s="70" t="s">
        <v>270</v>
      </c>
      <c r="P17" s="71">
        <v>6</v>
      </c>
      <c r="Q17" s="65"/>
      <c r="R17" s="49"/>
      <c r="S17" s="127"/>
      <c r="T17" s="122"/>
    </row>
    <row r="18" spans="1:20" s="14" customFormat="1" ht="12.75" customHeight="1">
      <c r="A18" s="20"/>
      <c r="B18" s="69" t="s">
        <v>111</v>
      </c>
      <c r="C18" s="70" t="s">
        <v>210</v>
      </c>
      <c r="D18" s="71">
        <v>9</v>
      </c>
      <c r="E18" s="65"/>
      <c r="F18" s="69" t="s">
        <v>111</v>
      </c>
      <c r="G18" s="70" t="s">
        <v>252</v>
      </c>
      <c r="H18" s="71">
        <v>9</v>
      </c>
      <c r="I18" s="65"/>
      <c r="J18" s="69" t="s">
        <v>111</v>
      </c>
      <c r="K18" s="70" t="s">
        <v>391</v>
      </c>
      <c r="L18" s="71">
        <v>0</v>
      </c>
      <c r="M18" s="65"/>
      <c r="N18" s="69" t="s">
        <v>111</v>
      </c>
      <c r="O18" s="70" t="s">
        <v>255</v>
      </c>
      <c r="P18" s="71">
        <v>0</v>
      </c>
      <c r="Q18" s="65"/>
      <c r="R18" s="49"/>
      <c r="S18" s="126"/>
      <c r="T18" s="122"/>
    </row>
    <row r="19" spans="1:20" s="14" customFormat="1" ht="12.75" customHeight="1">
      <c r="A19" s="20"/>
      <c r="B19" s="69" t="s">
        <v>111</v>
      </c>
      <c r="C19" s="70" t="s">
        <v>223</v>
      </c>
      <c r="D19" s="71">
        <v>6</v>
      </c>
      <c r="E19" s="65"/>
      <c r="F19" s="69" t="s">
        <v>111</v>
      </c>
      <c r="G19" s="70" t="s">
        <v>1042</v>
      </c>
      <c r="H19" s="71">
        <v>0</v>
      </c>
      <c r="I19" s="65"/>
      <c r="J19" s="69" t="s">
        <v>111</v>
      </c>
      <c r="K19" s="70" t="s">
        <v>491</v>
      </c>
      <c r="L19" s="71">
        <v>0</v>
      </c>
      <c r="M19" s="65"/>
      <c r="N19" s="69" t="s">
        <v>111</v>
      </c>
      <c r="O19" s="70" t="s">
        <v>344</v>
      </c>
      <c r="P19" s="71">
        <v>6</v>
      </c>
      <c r="Q19" s="65"/>
      <c r="R19" s="49"/>
      <c r="S19" s="126"/>
      <c r="T19" s="122"/>
    </row>
    <row r="20" spans="1:20" s="14" customFormat="1" ht="12.75" customHeight="1">
      <c r="A20" s="20"/>
      <c r="B20" s="69" t="s">
        <v>112</v>
      </c>
      <c r="C20" s="70" t="s">
        <v>279</v>
      </c>
      <c r="D20" s="71">
        <v>0</v>
      </c>
      <c r="E20" s="65"/>
      <c r="F20" s="69" t="s">
        <v>112</v>
      </c>
      <c r="G20" s="70" t="s">
        <v>228</v>
      </c>
      <c r="H20" s="71">
        <v>0</v>
      </c>
      <c r="I20" s="65"/>
      <c r="J20" s="69" t="s">
        <v>112</v>
      </c>
      <c r="K20" s="70" t="s">
        <v>298</v>
      </c>
      <c r="L20" s="71">
        <v>0</v>
      </c>
      <c r="M20" s="65"/>
      <c r="N20" s="69" t="s">
        <v>112</v>
      </c>
      <c r="O20" s="70" t="s">
        <v>266</v>
      </c>
      <c r="P20" s="71">
        <v>0</v>
      </c>
      <c r="Q20" s="65"/>
      <c r="R20" s="49"/>
      <c r="S20" s="127"/>
      <c r="T20" s="122"/>
    </row>
    <row r="21" spans="1:20" s="14" customFormat="1" ht="12.75" customHeight="1">
      <c r="A21" s="20"/>
      <c r="B21" s="69" t="s">
        <v>112</v>
      </c>
      <c r="C21" s="70" t="s">
        <v>303</v>
      </c>
      <c r="D21" s="71">
        <v>0</v>
      </c>
      <c r="E21" s="65"/>
      <c r="F21" s="69" t="s">
        <v>112</v>
      </c>
      <c r="G21" s="70" t="s">
        <v>435</v>
      </c>
      <c r="H21" s="71">
        <v>3</v>
      </c>
      <c r="I21" s="65"/>
      <c r="J21" s="69" t="s">
        <v>112</v>
      </c>
      <c r="K21" s="70" t="s">
        <v>393</v>
      </c>
      <c r="L21" s="71">
        <v>0</v>
      </c>
      <c r="M21" s="65"/>
      <c r="N21" s="69" t="s">
        <v>112</v>
      </c>
      <c r="O21" s="70" t="s">
        <v>205</v>
      </c>
      <c r="P21" s="71">
        <v>0</v>
      </c>
      <c r="Q21" s="65"/>
      <c r="R21" s="49"/>
      <c r="S21" s="127"/>
      <c r="T21" s="122"/>
    </row>
    <row r="22" spans="1:20" s="14" customFormat="1" ht="12.75" customHeight="1">
      <c r="A22" s="20"/>
      <c r="B22" s="69" t="s">
        <v>112</v>
      </c>
      <c r="C22" s="70" t="s">
        <v>835</v>
      </c>
      <c r="D22" s="71">
        <v>3</v>
      </c>
      <c r="E22" s="65"/>
      <c r="F22" s="69" t="s">
        <v>112</v>
      </c>
      <c r="G22" s="70" t="s">
        <v>434</v>
      </c>
      <c r="H22" s="71">
        <v>0</v>
      </c>
      <c r="I22" s="65"/>
      <c r="J22" s="69" t="s">
        <v>112</v>
      </c>
      <c r="K22" s="70" t="s">
        <v>394</v>
      </c>
      <c r="L22" s="71">
        <v>0</v>
      </c>
      <c r="M22" s="65"/>
      <c r="N22" s="69" t="s">
        <v>112</v>
      </c>
      <c r="O22" s="70" t="s">
        <v>383</v>
      </c>
      <c r="P22" s="71">
        <v>0</v>
      </c>
      <c r="Q22" s="65"/>
      <c r="R22" s="49"/>
      <c r="S22" s="127"/>
      <c r="T22" s="122"/>
    </row>
    <row r="23" spans="1:20" s="14" customFormat="1" ht="12.75" customHeight="1">
      <c r="A23" s="20"/>
      <c r="B23" s="69" t="s">
        <v>113</v>
      </c>
      <c r="C23" s="70" t="s">
        <v>294</v>
      </c>
      <c r="D23" s="71">
        <v>5</v>
      </c>
      <c r="E23" s="65"/>
      <c r="F23" s="69" t="s">
        <v>113</v>
      </c>
      <c r="G23" s="70" t="s">
        <v>436</v>
      </c>
      <c r="H23" s="71">
        <v>4</v>
      </c>
      <c r="I23" s="65"/>
      <c r="J23" s="69" t="s">
        <v>113</v>
      </c>
      <c r="K23" s="70" t="s">
        <v>544</v>
      </c>
      <c r="L23" s="71">
        <v>8</v>
      </c>
      <c r="M23" s="65"/>
      <c r="N23" s="69" t="s">
        <v>113</v>
      </c>
      <c r="O23" s="70" t="s">
        <v>437</v>
      </c>
      <c r="P23" s="71">
        <v>11</v>
      </c>
      <c r="Q23" s="65"/>
      <c r="R23" s="49"/>
      <c r="S23" s="122"/>
      <c r="T23" s="122"/>
    </row>
    <row r="24" spans="1:20" s="14" customFormat="1" ht="12.75" customHeight="1">
      <c r="A24" s="20"/>
      <c r="B24" s="69" t="s">
        <v>114</v>
      </c>
      <c r="C24" s="70" t="s">
        <v>484</v>
      </c>
      <c r="D24" s="71">
        <v>6</v>
      </c>
      <c r="E24" s="65"/>
      <c r="F24" s="69" t="s">
        <v>114</v>
      </c>
      <c r="G24" s="70" t="s">
        <v>480</v>
      </c>
      <c r="H24" s="71">
        <v>6</v>
      </c>
      <c r="I24" s="65"/>
      <c r="J24" s="69" t="s">
        <v>114</v>
      </c>
      <c r="K24" s="70" t="s">
        <v>486</v>
      </c>
      <c r="L24" s="71">
        <v>0</v>
      </c>
      <c r="M24" s="65"/>
      <c r="N24" s="69" t="s">
        <v>114</v>
      </c>
      <c r="O24" s="70" t="s">
        <v>459</v>
      </c>
      <c r="P24" s="71">
        <v>0</v>
      </c>
      <c r="Q24" s="65"/>
      <c r="R24" s="122"/>
      <c r="S24" s="122"/>
      <c r="T24" s="122"/>
    </row>
    <row r="25" spans="1:20" s="14" customFormat="1" ht="12.75" customHeight="1">
      <c r="A25" s="20"/>
      <c r="B25" s="69"/>
      <c r="C25" s="72" t="s">
        <v>28</v>
      </c>
      <c r="D25" s="73">
        <f>SUM(D17:D24)</f>
        <v>29</v>
      </c>
      <c r="E25" s="65"/>
      <c r="F25" s="69"/>
      <c r="G25" s="74" t="s">
        <v>28</v>
      </c>
      <c r="H25" s="73">
        <f>SUM(H17:H24)</f>
        <v>31</v>
      </c>
      <c r="I25" s="65"/>
      <c r="J25" s="69"/>
      <c r="K25" s="72" t="s">
        <v>28</v>
      </c>
      <c r="L25" s="73">
        <f>SUM(L17:L24)</f>
        <v>17</v>
      </c>
      <c r="M25" s="65"/>
      <c r="N25" s="69"/>
      <c r="O25" s="72" t="s">
        <v>28</v>
      </c>
      <c r="P25" s="73">
        <f>SUM(P17:P24)</f>
        <v>23</v>
      </c>
      <c r="Q25" s="65"/>
      <c r="R25" s="122"/>
      <c r="S25" s="122"/>
      <c r="T25" s="122"/>
    </row>
    <row r="26" spans="1:20" s="14" customFormat="1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65"/>
      <c r="R26" s="122"/>
      <c r="S26" s="122"/>
      <c r="T26" s="122"/>
    </row>
    <row r="27" spans="1:20" s="14" customFormat="1" ht="12.75" customHeight="1">
      <c r="A27" s="20"/>
      <c r="B27" s="589" t="s">
        <v>159</v>
      </c>
      <c r="C27" s="590"/>
      <c r="D27" s="238" t="s">
        <v>688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238" t="s">
        <v>688</v>
      </c>
      <c r="M27" s="65"/>
      <c r="N27" s="589" t="s">
        <v>84</v>
      </c>
      <c r="O27" s="590"/>
      <c r="P27" s="68" t="s">
        <v>460</v>
      </c>
      <c r="Q27" s="65"/>
      <c r="R27" s="49"/>
      <c r="S27" s="128"/>
      <c r="T27" s="125"/>
    </row>
    <row r="28" spans="1:20" s="14" customFormat="1" ht="12.75" customHeight="1">
      <c r="A28" s="20"/>
      <c r="B28" s="69" t="s">
        <v>110</v>
      </c>
      <c r="C28" s="70" t="s">
        <v>230</v>
      </c>
      <c r="D28" s="71">
        <v>3</v>
      </c>
      <c r="E28" s="65"/>
      <c r="F28" s="69" t="s">
        <v>110</v>
      </c>
      <c r="G28" s="70" t="s">
        <v>263</v>
      </c>
      <c r="H28" s="71">
        <v>4</v>
      </c>
      <c r="I28" s="65"/>
      <c r="J28" s="69" t="s">
        <v>110</v>
      </c>
      <c r="K28" s="70" t="s">
        <v>238</v>
      </c>
      <c r="L28" s="71">
        <v>0</v>
      </c>
      <c r="M28" s="65"/>
      <c r="N28" s="69" t="s">
        <v>110</v>
      </c>
      <c r="O28" s="70" t="s">
        <v>396</v>
      </c>
      <c r="P28" s="71">
        <v>3</v>
      </c>
      <c r="Q28" s="65"/>
      <c r="R28" s="49"/>
      <c r="S28" s="127"/>
      <c r="T28" s="128"/>
    </row>
    <row r="29" spans="1:20" s="14" customFormat="1" ht="12.75" customHeight="1">
      <c r="A29" s="20"/>
      <c r="B29" s="69" t="s">
        <v>111</v>
      </c>
      <c r="C29" s="70" t="s">
        <v>254</v>
      </c>
      <c r="D29" s="71">
        <v>6</v>
      </c>
      <c r="E29" s="65"/>
      <c r="F29" s="69" t="s">
        <v>111</v>
      </c>
      <c r="G29" s="70" t="s">
        <v>201</v>
      </c>
      <c r="H29" s="71">
        <v>6</v>
      </c>
      <c r="I29" s="65"/>
      <c r="J29" s="69" t="s">
        <v>111</v>
      </c>
      <c r="K29" s="70" t="s">
        <v>204</v>
      </c>
      <c r="L29" s="71">
        <v>6</v>
      </c>
      <c r="M29" s="65"/>
      <c r="N29" s="69" t="s">
        <v>111</v>
      </c>
      <c r="O29" s="70" t="s">
        <v>245</v>
      </c>
      <c r="P29" s="71">
        <v>6</v>
      </c>
      <c r="Q29" s="65"/>
      <c r="R29" s="49"/>
      <c r="S29" s="127"/>
      <c r="T29" s="128"/>
    </row>
    <row r="30" spans="1:20" s="14" customFormat="1" ht="12.75" customHeight="1">
      <c r="A30" s="20"/>
      <c r="B30" s="69" t="s">
        <v>111</v>
      </c>
      <c r="C30" s="70" t="s">
        <v>284</v>
      </c>
      <c r="D30" s="71">
        <v>0</v>
      </c>
      <c r="E30" s="65"/>
      <c r="F30" s="69" t="s">
        <v>111</v>
      </c>
      <c r="G30" s="70" t="s">
        <v>446</v>
      </c>
      <c r="H30" s="71">
        <v>0</v>
      </c>
      <c r="I30" s="65"/>
      <c r="J30" s="69" t="s">
        <v>111</v>
      </c>
      <c r="K30" s="70" t="s">
        <v>421</v>
      </c>
      <c r="L30" s="71">
        <v>0</v>
      </c>
      <c r="M30" s="65"/>
      <c r="N30" s="69" t="s">
        <v>111</v>
      </c>
      <c r="O30" s="70" t="s">
        <v>290</v>
      </c>
      <c r="P30" s="71">
        <v>0</v>
      </c>
      <c r="Q30" s="65"/>
      <c r="R30" s="49"/>
      <c r="S30" s="127"/>
      <c r="T30" s="128"/>
    </row>
    <row r="31" spans="1:20" s="14" customFormat="1" ht="12.75" customHeight="1">
      <c r="A31" s="20"/>
      <c r="B31" s="69" t="s">
        <v>112</v>
      </c>
      <c r="C31" s="70" t="s">
        <v>490</v>
      </c>
      <c r="D31" s="71">
        <v>0</v>
      </c>
      <c r="E31" s="65"/>
      <c r="F31" s="69" t="s">
        <v>112</v>
      </c>
      <c r="G31" s="70" t="s">
        <v>267</v>
      </c>
      <c r="H31" s="71">
        <v>3</v>
      </c>
      <c r="I31" s="65"/>
      <c r="J31" s="69" t="s">
        <v>112</v>
      </c>
      <c r="K31" s="70" t="s">
        <v>260</v>
      </c>
      <c r="L31" s="71">
        <v>3</v>
      </c>
      <c r="M31" s="65"/>
      <c r="N31" s="69" t="s">
        <v>112</v>
      </c>
      <c r="O31" s="70" t="s">
        <v>281</v>
      </c>
      <c r="P31" s="71">
        <v>6</v>
      </c>
      <c r="Q31" s="65"/>
      <c r="R31" s="49"/>
      <c r="S31" s="127"/>
      <c r="T31" s="128"/>
    </row>
    <row r="32" spans="1:20" s="14" customFormat="1" ht="12.75" customHeight="1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0</v>
      </c>
      <c r="I32" s="65"/>
      <c r="J32" s="69" t="s">
        <v>112</v>
      </c>
      <c r="K32" s="70" t="s">
        <v>419</v>
      </c>
      <c r="L32" s="71">
        <v>0</v>
      </c>
      <c r="M32" s="65"/>
      <c r="N32" s="69" t="s">
        <v>112</v>
      </c>
      <c r="O32" s="70" t="s">
        <v>311</v>
      </c>
      <c r="P32" s="71">
        <v>0</v>
      </c>
      <c r="Q32" s="65"/>
      <c r="R32" s="49"/>
      <c r="S32" s="127"/>
      <c r="T32" s="128"/>
    </row>
    <row r="33" spans="1:20" s="14" customFormat="1" ht="12.75" customHeight="1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219</v>
      </c>
      <c r="H33" s="71">
        <v>6</v>
      </c>
      <c r="I33" s="65"/>
      <c r="J33" s="69" t="s">
        <v>112</v>
      </c>
      <c r="K33" s="70" t="s">
        <v>225</v>
      </c>
      <c r="L33" s="71">
        <v>0</v>
      </c>
      <c r="M33" s="65"/>
      <c r="N33" s="69" t="s">
        <v>112</v>
      </c>
      <c r="O33" s="70" t="s">
        <v>220</v>
      </c>
      <c r="P33" s="71">
        <v>0</v>
      </c>
      <c r="Q33" s="65"/>
      <c r="R33" s="49"/>
      <c r="S33" s="127"/>
      <c r="T33" s="128"/>
    </row>
    <row r="34" spans="1:20" s="14" customFormat="1" ht="12.75" customHeight="1">
      <c r="A34" s="20"/>
      <c r="B34" s="69" t="s">
        <v>113</v>
      </c>
      <c r="C34" s="70" t="s">
        <v>196</v>
      </c>
      <c r="D34" s="71">
        <v>6</v>
      </c>
      <c r="E34" s="65"/>
      <c r="F34" s="69" t="s">
        <v>113</v>
      </c>
      <c r="G34" s="70" t="s">
        <v>348</v>
      </c>
      <c r="H34" s="71">
        <v>12</v>
      </c>
      <c r="I34" s="65"/>
      <c r="J34" s="69" t="s">
        <v>113</v>
      </c>
      <c r="K34" s="70" t="s">
        <v>305</v>
      </c>
      <c r="L34" s="71">
        <v>14</v>
      </c>
      <c r="M34" s="65"/>
      <c r="N34" s="69" t="s">
        <v>113</v>
      </c>
      <c r="O34" s="70" t="s">
        <v>287</v>
      </c>
      <c r="P34" s="71">
        <v>3</v>
      </c>
      <c r="Q34" s="65"/>
      <c r="R34" s="49"/>
      <c r="S34" s="127"/>
      <c r="T34" s="128"/>
    </row>
    <row r="35" spans="1:20" s="14" customFormat="1" ht="12.75" customHeight="1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2</v>
      </c>
      <c r="I35" s="65"/>
      <c r="J35" s="69" t="s">
        <v>114</v>
      </c>
      <c r="K35" s="70" t="s">
        <v>578</v>
      </c>
      <c r="L35" s="71">
        <v>12</v>
      </c>
      <c r="M35" s="65"/>
      <c r="N35" s="69" t="s">
        <v>114</v>
      </c>
      <c r="O35" s="70" t="s">
        <v>481</v>
      </c>
      <c r="P35" s="71">
        <v>12</v>
      </c>
      <c r="Q35" s="65"/>
      <c r="R35" s="49"/>
      <c r="S35" s="122"/>
      <c r="T35" s="122"/>
    </row>
    <row r="36" spans="1:20" s="14" customFormat="1" ht="12.75" customHeight="1">
      <c r="A36" s="20"/>
      <c r="B36" s="69"/>
      <c r="C36" s="72" t="s">
        <v>28</v>
      </c>
      <c r="D36" s="73">
        <f>SUM(D28:D35)</f>
        <v>15</v>
      </c>
      <c r="E36" s="65"/>
      <c r="F36" s="69"/>
      <c r="G36" s="72" t="s">
        <v>28</v>
      </c>
      <c r="H36" s="73">
        <f>SUM(H28:H35)</f>
        <v>33</v>
      </c>
      <c r="I36" s="65"/>
      <c r="J36" s="69"/>
      <c r="K36" s="72" t="s">
        <v>28</v>
      </c>
      <c r="L36" s="73">
        <f>SUM(L28:L35)</f>
        <v>35</v>
      </c>
      <c r="M36" s="65"/>
      <c r="N36" s="364"/>
      <c r="O36" s="74" t="s">
        <v>28</v>
      </c>
      <c r="P36" s="73">
        <f>SUM(P28:P35)</f>
        <v>30</v>
      </c>
      <c r="Q36" s="65"/>
      <c r="R36" s="122"/>
      <c r="S36" s="122"/>
      <c r="T36" s="122"/>
    </row>
    <row r="37" spans="1:20" s="14" customFormat="1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65"/>
      <c r="R37" s="122"/>
      <c r="S37" s="122"/>
      <c r="T37" s="122"/>
    </row>
    <row r="38" spans="1:20" s="14" customFormat="1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65"/>
      <c r="R38" s="129"/>
      <c r="S38" s="125"/>
      <c r="T38" s="122"/>
    </row>
    <row r="39" spans="1:20" s="14" customFormat="1" ht="12.75" customHeight="1">
      <c r="A39" s="20"/>
      <c r="B39" s="79" t="s">
        <v>110</v>
      </c>
      <c r="C39" s="80" t="s">
        <v>282</v>
      </c>
      <c r="D39" s="71">
        <v>3</v>
      </c>
      <c r="E39" s="65"/>
      <c r="F39" s="69" t="s">
        <v>110</v>
      </c>
      <c r="G39" s="70" t="s">
        <v>221</v>
      </c>
      <c r="H39" s="71">
        <v>3</v>
      </c>
      <c r="I39" s="65"/>
      <c r="J39" s="69" t="s">
        <v>110</v>
      </c>
      <c r="K39" s="70" t="s">
        <v>269</v>
      </c>
      <c r="L39" s="71">
        <v>3</v>
      </c>
      <c r="M39" s="65"/>
      <c r="N39" s="69" t="s">
        <v>110</v>
      </c>
      <c r="O39" s="70" t="s">
        <v>302</v>
      </c>
      <c r="P39" s="71">
        <v>3</v>
      </c>
      <c r="Q39" s="65"/>
      <c r="R39" s="130"/>
      <c r="S39" s="126"/>
      <c r="T39" s="122"/>
    </row>
    <row r="40" spans="1:20" s="14" customFormat="1" ht="12.75" customHeight="1">
      <c r="A40" s="20"/>
      <c r="B40" s="79" t="s">
        <v>111</v>
      </c>
      <c r="C40" s="80" t="s">
        <v>216</v>
      </c>
      <c r="D40" s="71">
        <v>0</v>
      </c>
      <c r="E40" s="65"/>
      <c r="F40" s="69" t="s">
        <v>111</v>
      </c>
      <c r="G40" s="70" t="s">
        <v>310</v>
      </c>
      <c r="H40" s="71">
        <v>0</v>
      </c>
      <c r="I40" s="65"/>
      <c r="J40" s="69" t="s">
        <v>111</v>
      </c>
      <c r="K40" s="70" t="s">
        <v>454</v>
      </c>
      <c r="L40" s="71">
        <v>0</v>
      </c>
      <c r="M40" s="65"/>
      <c r="N40" s="69" t="s">
        <v>111</v>
      </c>
      <c r="O40" s="70" t="s">
        <v>264</v>
      </c>
      <c r="P40" s="71">
        <v>0</v>
      </c>
      <c r="Q40" s="65"/>
      <c r="R40" s="49"/>
      <c r="S40" s="126"/>
      <c r="T40" s="122"/>
    </row>
    <row r="41" spans="1:20" s="14" customFormat="1" ht="12.75" customHeight="1">
      <c r="A41" s="20"/>
      <c r="B41" s="79" t="s">
        <v>111</v>
      </c>
      <c r="C41" s="80" t="s">
        <v>306</v>
      </c>
      <c r="D41" s="71">
        <v>0</v>
      </c>
      <c r="E41" s="65"/>
      <c r="F41" s="69" t="s">
        <v>111</v>
      </c>
      <c r="G41" s="70" t="s">
        <v>425</v>
      </c>
      <c r="H41" s="71">
        <v>6</v>
      </c>
      <c r="I41" s="65"/>
      <c r="J41" s="69" t="s">
        <v>111</v>
      </c>
      <c r="K41" s="70" t="s">
        <v>455</v>
      </c>
      <c r="L41" s="71">
        <v>0</v>
      </c>
      <c r="M41" s="65"/>
      <c r="N41" s="69" t="s">
        <v>111</v>
      </c>
      <c r="O41" s="70" t="s">
        <v>233</v>
      </c>
      <c r="P41" s="71">
        <v>3</v>
      </c>
      <c r="Q41" s="65"/>
      <c r="R41" s="49"/>
      <c r="S41" s="126"/>
      <c r="T41" s="122"/>
    </row>
    <row r="42" spans="1:20" s="14" customFormat="1" ht="12.75" customHeight="1">
      <c r="A42" s="20"/>
      <c r="B42" s="79" t="s">
        <v>112</v>
      </c>
      <c r="C42" s="80" t="s">
        <v>286</v>
      </c>
      <c r="D42" s="71">
        <v>0</v>
      </c>
      <c r="E42" s="65"/>
      <c r="F42" s="69" t="s">
        <v>112</v>
      </c>
      <c r="G42" s="70" t="s">
        <v>426</v>
      </c>
      <c r="H42" s="71">
        <v>0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240</v>
      </c>
      <c r="P42" s="71">
        <v>0</v>
      </c>
      <c r="Q42" s="65"/>
      <c r="R42" s="49"/>
      <c r="S42" s="126"/>
      <c r="T42" s="122"/>
    </row>
    <row r="43" spans="1:20" s="14" customFormat="1" ht="12.75" customHeight="1">
      <c r="A43" s="20"/>
      <c r="B43" s="79" t="s">
        <v>112</v>
      </c>
      <c r="C43" s="80" t="s">
        <v>416</v>
      </c>
      <c r="D43" s="71">
        <v>0</v>
      </c>
      <c r="E43" s="65"/>
      <c r="F43" s="69" t="s">
        <v>112</v>
      </c>
      <c r="G43" s="70" t="s">
        <v>427</v>
      </c>
      <c r="H43" s="71">
        <v>0</v>
      </c>
      <c r="I43" s="65"/>
      <c r="J43" s="69" t="s">
        <v>112</v>
      </c>
      <c r="K43" s="70" t="s">
        <v>276</v>
      </c>
      <c r="L43" s="71">
        <v>0</v>
      </c>
      <c r="M43" s="65"/>
      <c r="N43" s="69" t="s">
        <v>112</v>
      </c>
      <c r="O43" s="70" t="s">
        <v>256</v>
      </c>
      <c r="P43" s="71">
        <v>3</v>
      </c>
      <c r="Q43" s="65"/>
      <c r="R43" s="49"/>
      <c r="S43" s="127"/>
      <c r="T43" s="122"/>
    </row>
    <row r="44" spans="1:20" s="14" customFormat="1" ht="12.75" customHeight="1">
      <c r="A44" s="20"/>
      <c r="B44" s="79" t="s">
        <v>112</v>
      </c>
      <c r="C44" s="80" t="s">
        <v>418</v>
      </c>
      <c r="D44" s="71">
        <v>0</v>
      </c>
      <c r="E44" s="65"/>
      <c r="F44" s="69" t="s">
        <v>112</v>
      </c>
      <c r="G44" s="70" t="s">
        <v>301</v>
      </c>
      <c r="H44" s="71">
        <v>0</v>
      </c>
      <c r="I44" s="65"/>
      <c r="J44" s="69" t="s">
        <v>112</v>
      </c>
      <c r="K44" s="70" t="s">
        <v>457</v>
      </c>
      <c r="L44" s="71">
        <v>0</v>
      </c>
      <c r="M44" s="65"/>
      <c r="N44" s="69" t="s">
        <v>112</v>
      </c>
      <c r="O44" s="70" t="s">
        <v>451</v>
      </c>
      <c r="P44" s="71">
        <v>3</v>
      </c>
      <c r="Q44" s="65"/>
      <c r="R44" s="49"/>
      <c r="S44" s="126"/>
      <c r="T44" s="122"/>
    </row>
    <row r="45" spans="1:20" s="14" customFormat="1" ht="12.75" customHeight="1">
      <c r="A45" s="20"/>
      <c r="B45" s="79" t="s">
        <v>113</v>
      </c>
      <c r="C45" s="80" t="s">
        <v>307</v>
      </c>
      <c r="D45" s="71">
        <v>3</v>
      </c>
      <c r="E45" s="65"/>
      <c r="F45" s="69" t="s">
        <v>113</v>
      </c>
      <c r="G45" s="70" t="s">
        <v>902</v>
      </c>
      <c r="H45" s="71">
        <v>3</v>
      </c>
      <c r="I45" s="65"/>
      <c r="J45" s="69" t="s">
        <v>113</v>
      </c>
      <c r="K45" s="70" t="s">
        <v>262</v>
      </c>
      <c r="L45" s="71">
        <v>11</v>
      </c>
      <c r="M45" s="65"/>
      <c r="N45" s="69" t="s">
        <v>113</v>
      </c>
      <c r="O45" s="70" t="s">
        <v>343</v>
      </c>
      <c r="P45" s="71">
        <v>5</v>
      </c>
      <c r="Q45" s="65"/>
      <c r="R45" s="49"/>
      <c r="S45" s="127"/>
      <c r="T45" s="122"/>
    </row>
    <row r="46" spans="1:20" s="14" customFormat="1" ht="12.75" customHeight="1">
      <c r="A46" s="20"/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615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6</v>
      </c>
      <c r="Q46" s="65"/>
      <c r="R46" s="49"/>
      <c r="S46" s="131"/>
      <c r="T46" s="122"/>
    </row>
    <row r="47" spans="1:20" s="14" customFormat="1" ht="12.75" customHeight="1">
      <c r="A47" s="20"/>
      <c r="B47" s="69"/>
      <c r="C47" s="72" t="s">
        <v>28</v>
      </c>
      <c r="D47" s="73">
        <f>SUM(D39:D46)</f>
        <v>6</v>
      </c>
      <c r="E47" s="65"/>
      <c r="F47" s="69"/>
      <c r="G47" s="72" t="s">
        <v>28</v>
      </c>
      <c r="H47" s="73">
        <f>SUM(H39:H46)</f>
        <v>12</v>
      </c>
      <c r="I47" s="65"/>
      <c r="J47" s="69"/>
      <c r="K47" s="72" t="s">
        <v>28</v>
      </c>
      <c r="L47" s="73">
        <f>SUM(L39:L46)</f>
        <v>14</v>
      </c>
      <c r="M47" s="65"/>
      <c r="N47" s="69"/>
      <c r="O47" s="72" t="s">
        <v>28</v>
      </c>
      <c r="P47" s="73">
        <f>SUM(P39:P46)</f>
        <v>23</v>
      </c>
      <c r="Q47" s="65"/>
      <c r="R47" s="49"/>
      <c r="S47" s="122"/>
      <c r="T47" s="122"/>
    </row>
    <row r="48" spans="1:20" s="14" customFormat="1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49"/>
      <c r="S48" s="122"/>
      <c r="T48" s="122"/>
    </row>
    <row r="49" spans="1:20" s="14" customFormat="1" ht="12.75" customHeight="1">
      <c r="A49" s="20"/>
      <c r="B49" s="515" t="s">
        <v>31</v>
      </c>
      <c r="C49" s="106"/>
      <c r="D49" s="106"/>
      <c r="E49" s="106" t="s">
        <v>152</v>
      </c>
      <c r="F49" s="106"/>
      <c r="G49" s="106"/>
      <c r="H49" s="106"/>
      <c r="I49" s="105"/>
      <c r="J49" s="552"/>
      <c r="K49" s="531"/>
      <c r="L49" s="531"/>
      <c r="M49" s="531" t="s">
        <v>153</v>
      </c>
      <c r="N49" s="531"/>
      <c r="O49" s="532" t="s">
        <v>69</v>
      </c>
      <c r="P49" s="533"/>
      <c r="Q49" s="65"/>
      <c r="R49" s="677"/>
      <c r="S49" s="677"/>
      <c r="T49" s="677"/>
    </row>
    <row r="50" spans="1:20" s="14" customFormat="1" ht="12.75" customHeight="1">
      <c r="A50" s="20"/>
      <c r="B50" s="445" t="s">
        <v>83</v>
      </c>
      <c r="C50" s="534" t="s">
        <v>1051</v>
      </c>
      <c r="D50" s="535">
        <f>P47</f>
        <v>23</v>
      </c>
      <c r="E50" s="536"/>
      <c r="F50" s="450" t="s">
        <v>83</v>
      </c>
      <c r="G50" s="534" t="s">
        <v>26</v>
      </c>
      <c r="H50" s="535">
        <f>P14</f>
        <v>36</v>
      </c>
      <c r="I50" s="377"/>
      <c r="J50" s="545" t="s">
        <v>1043</v>
      </c>
      <c r="K50" s="517" t="s">
        <v>159</v>
      </c>
      <c r="L50" s="518">
        <f>D36</f>
        <v>15</v>
      </c>
      <c r="M50" s="519"/>
      <c r="N50" s="518" t="s">
        <v>1046</v>
      </c>
      <c r="O50" s="517" t="s">
        <v>161</v>
      </c>
      <c r="P50" s="520">
        <f>L47</f>
        <v>14</v>
      </c>
      <c r="Q50" s="65"/>
      <c r="R50" s="666"/>
      <c r="S50" s="666"/>
      <c r="T50" s="666"/>
    </row>
    <row r="51" spans="1:20" s="14" customFormat="1" ht="12.75" customHeight="1">
      <c r="A51" s="20"/>
      <c r="B51" s="549" t="s">
        <v>1044</v>
      </c>
      <c r="C51" s="537" t="s">
        <v>609</v>
      </c>
      <c r="D51" s="538">
        <f>P25</f>
        <v>23</v>
      </c>
      <c r="E51" s="538"/>
      <c r="F51" s="538" t="s">
        <v>1047</v>
      </c>
      <c r="G51" s="537" t="s">
        <v>914</v>
      </c>
      <c r="H51" s="538">
        <f>D47</f>
        <v>6</v>
      </c>
      <c r="I51" s="383"/>
      <c r="J51" s="456" t="s">
        <v>32</v>
      </c>
      <c r="K51" s="521" t="s">
        <v>1041</v>
      </c>
      <c r="L51" s="522">
        <f>L36</f>
        <v>35</v>
      </c>
      <c r="M51" s="523"/>
      <c r="N51" s="99" t="s">
        <v>32</v>
      </c>
      <c r="O51" s="521" t="s">
        <v>473</v>
      </c>
      <c r="P51" s="524">
        <f>D25</f>
        <v>29</v>
      </c>
      <c r="Q51" s="247"/>
      <c r="R51" s="666"/>
      <c r="S51" s="666"/>
      <c r="T51" s="666"/>
    </row>
    <row r="52" spans="1:20" s="14" customFormat="1" ht="12.75" customHeight="1">
      <c r="A52" s="20"/>
      <c r="B52" s="550"/>
      <c r="C52" s="539"/>
      <c r="D52" s="539"/>
      <c r="E52" s="540"/>
      <c r="F52" s="544"/>
      <c r="G52" s="541"/>
      <c r="H52" s="541"/>
      <c r="I52" s="383"/>
      <c r="J52" s="546"/>
      <c r="K52" s="525"/>
      <c r="L52" s="525"/>
      <c r="M52" s="523"/>
      <c r="N52" s="547"/>
      <c r="O52" s="525"/>
      <c r="P52" s="526"/>
      <c r="Q52" s="65"/>
      <c r="R52" s="677"/>
      <c r="S52" s="677"/>
      <c r="T52" s="677"/>
    </row>
    <row r="53" spans="1:20" s="14" customFormat="1" ht="12.75" customHeight="1">
      <c r="A53" s="20"/>
      <c r="B53" s="551" t="s">
        <v>1045</v>
      </c>
      <c r="C53" s="537" t="s">
        <v>115</v>
      </c>
      <c r="D53" s="538">
        <f>D14</f>
        <v>17</v>
      </c>
      <c r="E53" s="540"/>
      <c r="F53" s="538" t="s">
        <v>1048</v>
      </c>
      <c r="G53" s="537" t="s">
        <v>25</v>
      </c>
      <c r="H53" s="538">
        <f>L25</f>
        <v>17</v>
      </c>
      <c r="I53" s="383"/>
      <c r="J53" s="548" t="s">
        <v>1045</v>
      </c>
      <c r="K53" s="521" t="s">
        <v>379</v>
      </c>
      <c r="L53" s="522">
        <f>H47</f>
        <v>12</v>
      </c>
      <c r="M53" s="523"/>
      <c r="N53" s="522" t="s">
        <v>1048</v>
      </c>
      <c r="O53" s="521" t="s">
        <v>155</v>
      </c>
      <c r="P53" s="524">
        <f>H14</f>
        <v>16</v>
      </c>
      <c r="Q53" s="65"/>
      <c r="R53" s="677"/>
      <c r="S53" s="677"/>
      <c r="T53" s="677"/>
    </row>
    <row r="54" spans="1:20" s="14" customFormat="1" ht="12.75" customHeight="1">
      <c r="A54" s="20"/>
      <c r="B54" s="459" t="s">
        <v>32</v>
      </c>
      <c r="C54" s="542" t="s">
        <v>915</v>
      </c>
      <c r="D54" s="543">
        <f>H36</f>
        <v>33</v>
      </c>
      <c r="E54" s="542"/>
      <c r="F54" s="305" t="s">
        <v>32</v>
      </c>
      <c r="G54" s="542" t="s">
        <v>646</v>
      </c>
      <c r="H54" s="543">
        <f>P36</f>
        <v>30</v>
      </c>
      <c r="I54" s="387"/>
      <c r="J54" s="459" t="s">
        <v>32</v>
      </c>
      <c r="K54" s="527" t="s">
        <v>608</v>
      </c>
      <c r="L54" s="528">
        <f>H25</f>
        <v>31</v>
      </c>
      <c r="M54" s="529"/>
      <c r="N54" s="305" t="s">
        <v>32</v>
      </c>
      <c r="O54" s="527" t="s">
        <v>650</v>
      </c>
      <c r="P54" s="530">
        <f>L14</f>
        <v>24</v>
      </c>
      <c r="Q54" s="247"/>
      <c r="R54" s="672"/>
      <c r="S54" s="672"/>
      <c r="T54" s="672"/>
    </row>
    <row r="55" spans="1:20" s="14" customFormat="1" ht="12.75" customHeight="1">
      <c r="A55" s="20"/>
      <c r="B55" s="65"/>
      <c r="C55" s="65"/>
      <c r="D55" s="65"/>
      <c r="E55" s="65"/>
      <c r="M55" s="65"/>
      <c r="N55" s="65"/>
      <c r="O55" s="65"/>
      <c r="P55" s="65"/>
      <c r="Q55" s="65"/>
      <c r="R55" s="672"/>
      <c r="S55" s="672"/>
      <c r="T55" s="672"/>
    </row>
    <row r="56" spans="1:20" s="14" customFormat="1" ht="12.75" customHeight="1">
      <c r="A56" s="20"/>
      <c r="B56" s="594" t="s">
        <v>148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65"/>
      <c r="R56" s="678"/>
      <c r="S56" s="678"/>
      <c r="T56" s="678"/>
    </row>
    <row r="57" spans="1:20" s="14" customFormat="1" ht="12.75" customHeight="1">
      <c r="A57" s="20"/>
      <c r="B57" s="108" t="s">
        <v>26</v>
      </c>
      <c r="C57" s="109"/>
      <c r="D57" s="81">
        <f>$P$14</f>
        <v>36</v>
      </c>
      <c r="E57" s="65"/>
      <c r="F57" s="611" t="s">
        <v>1053</v>
      </c>
      <c r="G57" s="612"/>
      <c r="H57" s="612"/>
      <c r="I57" s="612"/>
      <c r="J57" s="612"/>
      <c r="K57" s="612"/>
      <c r="L57" s="627"/>
      <c r="M57" s="112"/>
      <c r="N57" s="113" t="s">
        <v>181</v>
      </c>
      <c r="O57" s="89"/>
      <c r="P57" s="97"/>
      <c r="Q57" s="65"/>
      <c r="R57" s="678"/>
      <c r="S57" s="678"/>
      <c r="T57" s="678"/>
    </row>
    <row r="58" spans="1:20" s="14" customFormat="1" ht="12.75" customHeight="1">
      <c r="A58" s="20"/>
      <c r="B58" s="108" t="s">
        <v>19</v>
      </c>
      <c r="C58" s="109"/>
      <c r="D58" s="81">
        <f>$L$36</f>
        <v>35</v>
      </c>
      <c r="E58" s="65"/>
      <c r="F58" s="611" t="s">
        <v>1054</v>
      </c>
      <c r="G58" s="612"/>
      <c r="H58" s="612"/>
      <c r="I58" s="612"/>
      <c r="J58" s="612"/>
      <c r="K58" s="612"/>
      <c r="L58" s="627"/>
      <c r="M58" s="112"/>
      <c r="N58" s="95" t="s">
        <v>113</v>
      </c>
      <c r="O58" s="91" t="s">
        <v>1050</v>
      </c>
      <c r="P58" s="97">
        <f>MAX(D6:D12,H6:H12,L6:L12,P6:P12,D17:D23,H17:H23,L17:L23,P17:P23,D28:D34,H28:H34,L28:L34,P28:P34,D39:D45,H39:H45,L39:L45,P39:P45)</f>
        <v>14</v>
      </c>
      <c r="Q58" s="65"/>
      <c r="R58" s="122"/>
      <c r="S58" s="122"/>
      <c r="T58" s="122"/>
    </row>
    <row r="59" spans="1:20" s="14" customFormat="1" ht="12.75" customHeight="1">
      <c r="A59" s="20"/>
      <c r="B59" s="108" t="s">
        <v>24</v>
      </c>
      <c r="C59" s="109"/>
      <c r="D59" s="81">
        <f>$H$36</f>
        <v>33</v>
      </c>
      <c r="E59" s="65"/>
      <c r="F59" s="611" t="s">
        <v>1055</v>
      </c>
      <c r="G59" s="612"/>
      <c r="H59" s="612"/>
      <c r="I59" s="612"/>
      <c r="J59" s="612"/>
      <c r="K59" s="612"/>
      <c r="L59" s="627"/>
      <c r="M59" s="112"/>
      <c r="N59" s="113" t="s">
        <v>182</v>
      </c>
      <c r="O59" s="89"/>
      <c r="P59" s="97"/>
      <c r="Q59" s="65"/>
      <c r="R59" s="122"/>
      <c r="S59" s="122"/>
      <c r="T59" s="122"/>
    </row>
    <row r="60" spans="1:20" s="14" customFormat="1" ht="12.75" customHeight="1">
      <c r="A60" s="20"/>
      <c r="B60" s="108" t="s">
        <v>162</v>
      </c>
      <c r="C60" s="109"/>
      <c r="D60" s="81">
        <f>$H$25</f>
        <v>31</v>
      </c>
      <c r="E60" s="65"/>
      <c r="F60" s="611" t="s">
        <v>1066</v>
      </c>
      <c r="G60" s="612"/>
      <c r="H60" s="612"/>
      <c r="I60" s="612"/>
      <c r="J60" s="612"/>
      <c r="K60" s="612"/>
      <c r="L60" s="627"/>
      <c r="M60" s="112"/>
      <c r="N60" s="95" t="s">
        <v>26</v>
      </c>
      <c r="O60" s="89"/>
      <c r="P60" s="97">
        <f>MAX(D14,H14,L14,P14,D25,H25,L25,P25,D36,H36,L36,P36,D47,H47,L47,P47)</f>
        <v>36</v>
      </c>
      <c r="Q60" s="65"/>
      <c r="R60" s="122"/>
      <c r="S60" s="122"/>
      <c r="T60" s="122"/>
    </row>
    <row r="61" spans="1:20" s="14" customFormat="1" ht="12.75" customHeight="1">
      <c r="A61" s="20"/>
      <c r="B61" s="108" t="s">
        <v>84</v>
      </c>
      <c r="C61" s="109"/>
      <c r="D61" s="81">
        <f>$P$36</f>
        <v>30</v>
      </c>
      <c r="E61" s="65"/>
      <c r="F61" s="611" t="s">
        <v>1056</v>
      </c>
      <c r="G61" s="612"/>
      <c r="H61" s="612"/>
      <c r="I61" s="612"/>
      <c r="J61" s="612"/>
      <c r="K61" s="612"/>
      <c r="L61" s="627"/>
      <c r="M61" s="112"/>
      <c r="N61" s="113" t="s">
        <v>183</v>
      </c>
      <c r="O61" s="91"/>
      <c r="P61" s="97"/>
      <c r="Q61" s="65"/>
      <c r="R61" s="122"/>
      <c r="S61" s="122"/>
      <c r="T61" s="122"/>
    </row>
    <row r="62" spans="1:20" s="14" customFormat="1" ht="12.75" customHeight="1">
      <c r="A62" s="20"/>
      <c r="B62" s="108" t="s">
        <v>21</v>
      </c>
      <c r="C62" s="109"/>
      <c r="D62" s="81">
        <f>$D$25</f>
        <v>29</v>
      </c>
      <c r="E62" s="65"/>
      <c r="F62" s="611" t="s">
        <v>1057</v>
      </c>
      <c r="G62" s="612"/>
      <c r="H62" s="612"/>
      <c r="I62" s="612"/>
      <c r="J62" s="612"/>
      <c r="K62" s="612"/>
      <c r="L62" s="627"/>
      <c r="M62" s="112"/>
      <c r="N62" s="95" t="s">
        <v>58</v>
      </c>
      <c r="O62" s="89"/>
      <c r="P62" s="97">
        <f>MIN(D14,H14,L14,P14,D25,H25,L25,P25,D36,H36,L36,P36,D47,H47,L47,P47)</f>
        <v>6</v>
      </c>
      <c r="Q62" s="65"/>
      <c r="R62" s="122"/>
      <c r="S62" s="122"/>
      <c r="T62" s="122"/>
    </row>
    <row r="63" spans="1:20" s="14" customFormat="1" ht="12.75" customHeight="1">
      <c r="A63" s="20"/>
      <c r="B63" s="108" t="s">
        <v>20</v>
      </c>
      <c r="C63" s="109"/>
      <c r="D63" s="81">
        <f>$L$14</f>
        <v>24</v>
      </c>
      <c r="E63" s="65"/>
      <c r="F63" s="611" t="s">
        <v>1062</v>
      </c>
      <c r="G63" s="612"/>
      <c r="H63" s="612"/>
      <c r="I63" s="612"/>
      <c r="J63" s="612"/>
      <c r="K63" s="612"/>
      <c r="L63" s="627"/>
      <c r="M63" s="112"/>
      <c r="N63" s="113" t="s">
        <v>212</v>
      </c>
      <c r="O63" s="91"/>
      <c r="P63" s="94"/>
      <c r="Q63" s="65"/>
      <c r="R63" s="122"/>
      <c r="S63" s="122"/>
      <c r="T63" s="122"/>
    </row>
    <row r="64" spans="1:20" s="14" customFormat="1" ht="12.75" customHeight="1">
      <c r="A64" s="20"/>
      <c r="B64" s="108" t="s">
        <v>160</v>
      </c>
      <c r="C64" s="109"/>
      <c r="D64" s="81">
        <f>$P$47</f>
        <v>23</v>
      </c>
      <c r="E64" s="65"/>
      <c r="F64" s="611" t="s">
        <v>1058</v>
      </c>
      <c r="G64" s="612"/>
      <c r="H64" s="612"/>
      <c r="I64" s="612"/>
      <c r="J64" s="612"/>
      <c r="K64" s="612"/>
      <c r="L64" s="627"/>
      <c r="M64" s="112"/>
      <c r="N64" s="232" t="s">
        <v>19</v>
      </c>
      <c r="O64" s="100"/>
      <c r="P64" s="114">
        <v>-18</v>
      </c>
      <c r="Q64" s="65"/>
      <c r="R64" s="122"/>
      <c r="S64" s="122"/>
      <c r="T64" s="122"/>
    </row>
    <row r="65" spans="1:20" s="14" customFormat="1" ht="12.75" customHeight="1">
      <c r="A65" s="20"/>
      <c r="B65" s="108" t="s">
        <v>120</v>
      </c>
      <c r="C65" s="109"/>
      <c r="D65" s="81">
        <f>$P$25</f>
        <v>23</v>
      </c>
      <c r="E65" s="65"/>
      <c r="F65" s="611" t="s">
        <v>1059</v>
      </c>
      <c r="G65" s="612"/>
      <c r="H65" s="612"/>
      <c r="I65" s="612"/>
      <c r="J65" s="612"/>
      <c r="K65" s="612"/>
      <c r="L65" s="627"/>
      <c r="M65" s="112"/>
      <c r="N65" s="65"/>
      <c r="O65" s="65"/>
      <c r="P65" s="65"/>
      <c r="Q65" s="65"/>
      <c r="R65" s="122"/>
      <c r="S65" s="122"/>
      <c r="T65" s="122"/>
    </row>
    <row r="66" spans="1:20" s="14" customFormat="1" ht="12.75" customHeight="1">
      <c r="A66" s="20"/>
      <c r="B66" s="108" t="s">
        <v>25</v>
      </c>
      <c r="C66" s="109"/>
      <c r="D66" s="81">
        <f>$L$25</f>
        <v>17</v>
      </c>
      <c r="E66" s="65"/>
      <c r="F66" s="611" t="s">
        <v>1060</v>
      </c>
      <c r="G66" s="612"/>
      <c r="H66" s="612"/>
      <c r="I66" s="612"/>
      <c r="J66" s="612"/>
      <c r="K66" s="612"/>
      <c r="L66" s="627"/>
      <c r="M66" s="112"/>
      <c r="N66" s="104" t="s">
        <v>149</v>
      </c>
      <c r="O66" s="106"/>
      <c r="P66" s="115"/>
      <c r="Q66" s="65"/>
      <c r="R66" s="122"/>
      <c r="S66" s="122"/>
      <c r="T66" s="122"/>
    </row>
    <row r="67" spans="1:20" s="14" customFormat="1" ht="12.75" customHeight="1">
      <c r="A67" s="20"/>
      <c r="B67" s="108" t="s">
        <v>115</v>
      </c>
      <c r="C67" s="109"/>
      <c r="D67" s="81">
        <f>$D$14</f>
        <v>17</v>
      </c>
      <c r="E67" s="65"/>
      <c r="F67" s="611" t="s">
        <v>1061</v>
      </c>
      <c r="G67" s="612"/>
      <c r="H67" s="612"/>
      <c r="I67" s="612"/>
      <c r="J67" s="612"/>
      <c r="K67" s="612"/>
      <c r="L67" s="627"/>
      <c r="M67" s="112"/>
      <c r="N67" s="680" t="s">
        <v>910</v>
      </c>
      <c r="O67" s="681"/>
      <c r="P67" s="682"/>
      <c r="Q67" s="687" t="s">
        <v>152</v>
      </c>
      <c r="R67" s="679"/>
      <c r="S67" s="679"/>
      <c r="T67" s="679"/>
    </row>
    <row r="68" spans="1:20" s="14" customFormat="1" ht="12.75" customHeight="1">
      <c r="A68" s="20"/>
      <c r="B68" s="108" t="s">
        <v>155</v>
      </c>
      <c r="C68" s="109"/>
      <c r="D68" s="81">
        <f>$H$14</f>
        <v>16</v>
      </c>
      <c r="E68" s="65"/>
      <c r="F68" s="611" t="s">
        <v>1063</v>
      </c>
      <c r="G68" s="612"/>
      <c r="H68" s="612"/>
      <c r="I68" s="612"/>
      <c r="J68" s="612"/>
      <c r="K68" s="612"/>
      <c r="L68" s="627"/>
      <c r="M68" s="112"/>
      <c r="N68" s="683" t="s">
        <v>1069</v>
      </c>
      <c r="O68" s="684"/>
      <c r="P68" s="685"/>
      <c r="Q68" s="687"/>
      <c r="R68" s="688"/>
      <c r="S68" s="688"/>
      <c r="T68" s="688"/>
    </row>
    <row r="69" spans="1:20" s="14" customFormat="1" ht="12.75" customHeight="1">
      <c r="A69" s="20"/>
      <c r="B69" s="108" t="s">
        <v>159</v>
      </c>
      <c r="C69" s="109"/>
      <c r="D69" s="81">
        <f>$D$36</f>
        <v>15</v>
      </c>
      <c r="E69" s="65"/>
      <c r="F69" s="611" t="s">
        <v>1064</v>
      </c>
      <c r="G69" s="612"/>
      <c r="H69" s="612"/>
      <c r="I69" s="612"/>
      <c r="J69" s="612"/>
      <c r="K69" s="612"/>
      <c r="L69" s="627"/>
      <c r="M69" s="112"/>
      <c r="N69" s="683" t="s">
        <v>1074</v>
      </c>
      <c r="O69" s="684"/>
      <c r="P69" s="685"/>
      <c r="Q69" s="687"/>
      <c r="R69" s="686"/>
      <c r="S69" s="686"/>
      <c r="T69" s="686"/>
    </row>
    <row r="70" spans="1:20" s="14" customFormat="1" ht="12.75" customHeight="1">
      <c r="A70" s="20"/>
      <c r="B70" s="108" t="s">
        <v>161</v>
      </c>
      <c r="C70" s="109"/>
      <c r="D70" s="81">
        <f>$L$47</f>
        <v>14</v>
      </c>
      <c r="E70" s="65"/>
      <c r="F70" s="611" t="s">
        <v>1065</v>
      </c>
      <c r="G70" s="612"/>
      <c r="H70" s="612"/>
      <c r="I70" s="612"/>
      <c r="J70" s="612"/>
      <c r="K70" s="612"/>
      <c r="L70" s="627"/>
      <c r="M70" s="112"/>
      <c r="N70" s="689" t="s">
        <v>1075</v>
      </c>
      <c r="O70" s="690"/>
      <c r="P70" s="691"/>
      <c r="Q70" s="687"/>
      <c r="R70" s="679"/>
      <c r="S70" s="679"/>
      <c r="T70" s="679"/>
    </row>
    <row r="71" spans="1:20" s="14" customFormat="1" ht="12.75" customHeight="1">
      <c r="A71" s="20"/>
      <c r="B71" s="108" t="s">
        <v>379</v>
      </c>
      <c r="C71" s="109"/>
      <c r="D71" s="81">
        <f>$H$47</f>
        <v>12</v>
      </c>
      <c r="E71" s="65"/>
      <c r="F71" s="611" t="s">
        <v>1068</v>
      </c>
      <c r="G71" s="612"/>
      <c r="H71" s="612"/>
      <c r="I71" s="612"/>
      <c r="J71" s="612"/>
      <c r="K71" s="612"/>
      <c r="L71" s="627"/>
      <c r="M71" s="112"/>
      <c r="N71" s="668" t="s">
        <v>1070</v>
      </c>
      <c r="O71" s="669"/>
      <c r="P71" s="670"/>
      <c r="Q71" s="661" t="s">
        <v>153</v>
      </c>
      <c r="R71" s="686"/>
      <c r="S71" s="686"/>
      <c r="T71" s="686"/>
    </row>
    <row r="72" spans="1:20" s="14" customFormat="1" ht="12.75" customHeight="1">
      <c r="A72" s="20"/>
      <c r="B72" s="108" t="s">
        <v>58</v>
      </c>
      <c r="C72" s="109"/>
      <c r="D72" s="81">
        <f>$D$47</f>
        <v>6</v>
      </c>
      <c r="E72" s="65"/>
      <c r="F72" s="611" t="s">
        <v>1067</v>
      </c>
      <c r="G72" s="612"/>
      <c r="H72" s="612"/>
      <c r="I72" s="612"/>
      <c r="J72" s="612"/>
      <c r="K72" s="612"/>
      <c r="L72" s="627"/>
      <c r="M72" s="112"/>
      <c r="N72" s="671" t="s">
        <v>1071</v>
      </c>
      <c r="O72" s="672"/>
      <c r="P72" s="673"/>
      <c r="Q72" s="661"/>
      <c r="R72" s="686"/>
      <c r="S72" s="686"/>
      <c r="T72" s="686"/>
    </row>
    <row r="73" spans="1:20" s="14" customFormat="1" ht="12.75" customHeight="1">
      <c r="A73" s="20"/>
      <c r="E73" s="112"/>
      <c r="F73" s="112"/>
      <c r="G73" s="112"/>
      <c r="H73" s="112"/>
      <c r="I73" s="112"/>
      <c r="J73" s="112"/>
      <c r="K73" s="112"/>
      <c r="L73" s="112"/>
      <c r="M73" s="112"/>
      <c r="N73" s="671" t="s">
        <v>1072</v>
      </c>
      <c r="O73" s="672"/>
      <c r="P73" s="673"/>
      <c r="Q73" s="661"/>
      <c r="R73" s="686"/>
      <c r="S73" s="686"/>
      <c r="T73" s="686"/>
    </row>
    <row r="74" spans="1:20" s="14" customFormat="1" ht="12.75" customHeight="1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2</v>
      </c>
      <c r="J74" s="237">
        <f>'wk15'!J74+I74</f>
        <v>53</v>
      </c>
      <c r="K74" s="640" t="s">
        <v>606</v>
      </c>
      <c r="L74" s="640"/>
      <c r="M74" s="65"/>
      <c r="N74" s="674" t="s">
        <v>1073</v>
      </c>
      <c r="O74" s="675"/>
      <c r="P74" s="676"/>
      <c r="Q74" s="661"/>
      <c r="R74" s="686"/>
      <c r="S74" s="686"/>
      <c r="T74" s="686"/>
    </row>
    <row r="75" spans="1:20" s="14" customFormat="1">
      <c r="A75" s="20"/>
      <c r="B75" s="611" t="s">
        <v>501</v>
      </c>
      <c r="C75" s="627"/>
      <c r="D75" s="81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6</v>
      </c>
      <c r="J75" s="120">
        <f>'wk15'!J75+I75</f>
        <v>75</v>
      </c>
      <c r="K75" s="640" t="s">
        <v>1052</v>
      </c>
      <c r="L75" s="640"/>
      <c r="M75" s="65"/>
      <c r="N75" s="621" t="str">
        <f>$B$3</f>
        <v>ALL NFL TEAMS PLAYING</v>
      </c>
      <c r="O75" s="622"/>
      <c r="P75" s="623"/>
      <c r="Q75" s="65"/>
      <c r="R75" s="63"/>
      <c r="S75" s="122"/>
      <c r="T75" s="122"/>
    </row>
    <row r="76" spans="1:20" s="14" customFormat="1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  <c r="R76" s="44"/>
    </row>
    <row r="77" spans="1:20" s="14" customFormat="1">
      <c r="R77" s="43"/>
    </row>
    <row r="78" spans="1:20">
      <c r="R78" s="44"/>
    </row>
    <row r="79" spans="1:20">
      <c r="R79" s="43"/>
    </row>
  </sheetData>
  <sortState xmlns:xlrd2="http://schemas.microsoft.com/office/spreadsheetml/2017/richdata2" ref="B57:D72">
    <sortCondition descending="1" ref="D72"/>
  </sortState>
  <mergeCells count="69">
    <mergeCell ref="B75:C75"/>
    <mergeCell ref="G75:H75"/>
    <mergeCell ref="K75:L75"/>
    <mergeCell ref="F65:L65"/>
    <mergeCell ref="F72:L72"/>
    <mergeCell ref="F71:L71"/>
    <mergeCell ref="F70:L70"/>
    <mergeCell ref="F69:L69"/>
    <mergeCell ref="F66:L66"/>
    <mergeCell ref="G74:H74"/>
    <mergeCell ref="K74:L74"/>
    <mergeCell ref="F68:L68"/>
    <mergeCell ref="Q71:Q74"/>
    <mergeCell ref="F5:G5"/>
    <mergeCell ref="J5:K5"/>
    <mergeCell ref="N70:P70"/>
    <mergeCell ref="N69:P69"/>
    <mergeCell ref="N27:O27"/>
    <mergeCell ref="J38:K38"/>
    <mergeCell ref="F67:L67"/>
    <mergeCell ref="N38:O38"/>
    <mergeCell ref="F62:L62"/>
    <mergeCell ref="F57:L57"/>
    <mergeCell ref="F58:L58"/>
    <mergeCell ref="F27:G27"/>
    <mergeCell ref="J27:K27"/>
    <mergeCell ref="F61:L61"/>
    <mergeCell ref="F64:L64"/>
    <mergeCell ref="B1:C1"/>
    <mergeCell ref="B56:C56"/>
    <mergeCell ref="N16:O16"/>
    <mergeCell ref="B5:C5"/>
    <mergeCell ref="B16:C16"/>
    <mergeCell ref="F16:G16"/>
    <mergeCell ref="J16:K16"/>
    <mergeCell ref="F1:L2"/>
    <mergeCell ref="B27:C27"/>
    <mergeCell ref="B3:E3"/>
    <mergeCell ref="F60:L60"/>
    <mergeCell ref="F59:L59"/>
    <mergeCell ref="B38:C38"/>
    <mergeCell ref="F38:G38"/>
    <mergeCell ref="B74:D74"/>
    <mergeCell ref="F63:L63"/>
    <mergeCell ref="N75:P75"/>
    <mergeCell ref="R67:T67"/>
    <mergeCell ref="N67:P67"/>
    <mergeCell ref="N68:P68"/>
    <mergeCell ref="R71:T71"/>
    <mergeCell ref="R69:T69"/>
    <mergeCell ref="N71:P71"/>
    <mergeCell ref="R74:T74"/>
    <mergeCell ref="N74:P74"/>
    <mergeCell ref="R70:T70"/>
    <mergeCell ref="Q67:Q70"/>
    <mergeCell ref="R68:T68"/>
    <mergeCell ref="N73:P73"/>
    <mergeCell ref="N72:P72"/>
    <mergeCell ref="R72:T72"/>
    <mergeCell ref="R73:T73"/>
    <mergeCell ref="R49:T49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7820" divId="04BDFLOfficialScoring_27820" sourceType="range" sourceRef="B1:P75" destinationFile="E:\Page.htm"/>
  </webPublishItem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77"/>
  <sheetViews>
    <sheetView view="pageBreakPreview" topLeftCell="A25" zoomScale="150" zoomScaleNormal="100" zoomScaleSheetLayoutView="150" workbookViewId="0">
      <selection activeCell="C28" sqref="C28:C35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2.855468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3" customWidth="1"/>
    <col min="14" max="14" width="3.7109375" customWidth="1"/>
    <col min="15" max="15" width="15.7109375" customWidth="1"/>
    <col min="16" max="16" width="3.7109375" customWidth="1"/>
    <col min="17" max="17" width="2.42578125" customWidth="1"/>
  </cols>
  <sheetData>
    <row r="1" spans="1:18" ht="12.75" customHeight="1">
      <c r="A1" s="20"/>
      <c r="B1" s="588">
        <f>'Team Totals'!$A$1</f>
        <v>2021</v>
      </c>
      <c r="C1" s="588"/>
      <c r="D1" s="64"/>
      <c r="E1" s="65"/>
      <c r="F1" s="591" t="s">
        <v>972</v>
      </c>
      <c r="G1" s="591"/>
      <c r="H1" s="591"/>
      <c r="I1" s="591"/>
      <c r="J1" s="591"/>
      <c r="K1" s="591"/>
      <c r="L1" s="591"/>
      <c r="M1" s="65"/>
      <c r="N1" s="65"/>
      <c r="O1" s="65"/>
      <c r="P1" s="65"/>
      <c r="Q1" s="20"/>
    </row>
    <row r="2" spans="1:18" ht="12.75" customHeight="1">
      <c r="A2" s="20"/>
      <c r="B2" s="64" t="s">
        <v>117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  <c r="Q2" s="20"/>
    </row>
    <row r="3" spans="1:18" ht="12.75" customHeight="1">
      <c r="A3" s="20"/>
      <c r="B3" s="587" t="s">
        <v>351</v>
      </c>
      <c r="C3" s="587"/>
      <c r="D3" s="587"/>
      <c r="E3" s="58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0"/>
    </row>
    <row r="4" spans="1:18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103"/>
      <c r="L4" s="65"/>
      <c r="M4" s="65"/>
      <c r="N4" s="65"/>
      <c r="O4" s="65"/>
      <c r="P4" s="65"/>
      <c r="Q4" s="20"/>
    </row>
    <row r="5" spans="1:18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238" t="s">
        <v>688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20"/>
    </row>
    <row r="6" spans="1:18" ht="12.75" customHeight="1">
      <c r="A6" s="20"/>
      <c r="B6" s="69" t="s">
        <v>110</v>
      </c>
      <c r="C6" s="70" t="s">
        <v>250</v>
      </c>
      <c r="D6" s="71">
        <v>3</v>
      </c>
      <c r="E6" s="65"/>
      <c r="F6" s="69" t="s">
        <v>110</v>
      </c>
      <c r="G6" s="70" t="s">
        <v>209</v>
      </c>
      <c r="H6" s="71">
        <v>10</v>
      </c>
      <c r="I6" s="65"/>
      <c r="J6" s="69" t="s">
        <v>110</v>
      </c>
      <c r="K6" s="70" t="s">
        <v>273</v>
      </c>
      <c r="L6" s="71">
        <v>13</v>
      </c>
      <c r="M6" s="65"/>
      <c r="N6" s="69" t="s">
        <v>110</v>
      </c>
      <c r="O6" s="70" t="s">
        <v>202</v>
      </c>
      <c r="P6" s="71">
        <v>12</v>
      </c>
      <c r="Q6" s="20"/>
      <c r="R6" s="45"/>
    </row>
    <row r="7" spans="1:18" ht="12.75" customHeight="1">
      <c r="A7" s="20"/>
      <c r="B7" s="69" t="s">
        <v>111</v>
      </c>
      <c r="C7" s="70" t="s">
        <v>244</v>
      </c>
      <c r="D7" s="71">
        <v>0</v>
      </c>
      <c r="E7" s="65"/>
      <c r="F7" s="69" t="s">
        <v>111</v>
      </c>
      <c r="G7" s="70" t="s">
        <v>718</v>
      </c>
      <c r="H7" s="71">
        <v>0</v>
      </c>
      <c r="I7" s="65"/>
      <c r="J7" s="69" t="s">
        <v>111</v>
      </c>
      <c r="K7" s="70" t="s">
        <v>401</v>
      </c>
      <c r="L7" s="71">
        <v>12</v>
      </c>
      <c r="M7" s="65"/>
      <c r="N7" s="69" t="s">
        <v>111</v>
      </c>
      <c r="O7" s="70" t="s">
        <v>547</v>
      </c>
      <c r="P7" s="71">
        <v>0</v>
      </c>
      <c r="Q7" s="20"/>
      <c r="R7" s="45"/>
    </row>
    <row r="8" spans="1:18" ht="12.75" customHeight="1">
      <c r="A8" s="20"/>
      <c r="B8" s="69" t="s">
        <v>111</v>
      </c>
      <c r="C8" s="70" t="s">
        <v>527</v>
      </c>
      <c r="D8" s="71">
        <v>0</v>
      </c>
      <c r="E8" s="65"/>
      <c r="F8" s="69" t="s">
        <v>111</v>
      </c>
      <c r="G8" s="70" t="s">
        <v>617</v>
      </c>
      <c r="H8" s="71">
        <v>0</v>
      </c>
      <c r="I8" s="65"/>
      <c r="J8" s="69" t="s">
        <v>111</v>
      </c>
      <c r="K8" s="70" t="s">
        <v>402</v>
      </c>
      <c r="L8" s="71">
        <v>0</v>
      </c>
      <c r="M8" s="65"/>
      <c r="N8" s="69" t="s">
        <v>111</v>
      </c>
      <c r="O8" s="70" t="s">
        <v>300</v>
      </c>
      <c r="P8" s="71">
        <v>0</v>
      </c>
      <c r="Q8" s="20"/>
      <c r="R8" s="45"/>
    </row>
    <row r="9" spans="1:18" ht="12.75" customHeight="1">
      <c r="A9" s="20"/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685</v>
      </c>
      <c r="H9" s="71">
        <v>0</v>
      </c>
      <c r="I9" s="65"/>
      <c r="J9" s="69" t="s">
        <v>112</v>
      </c>
      <c r="K9" s="70" t="s">
        <v>291</v>
      </c>
      <c r="L9" s="71">
        <v>0</v>
      </c>
      <c r="M9" s="65"/>
      <c r="N9" s="69" t="s">
        <v>112</v>
      </c>
      <c r="O9" s="70" t="s">
        <v>226</v>
      </c>
      <c r="P9" s="71">
        <v>9</v>
      </c>
      <c r="Q9" s="20"/>
      <c r="R9" s="45"/>
    </row>
    <row r="10" spans="1:18" ht="12.75" customHeight="1">
      <c r="A10" s="20"/>
      <c r="B10" s="69" t="s">
        <v>112</v>
      </c>
      <c r="C10" s="70" t="s">
        <v>248</v>
      </c>
      <c r="D10" s="71">
        <v>0</v>
      </c>
      <c r="E10" s="65"/>
      <c r="F10" s="69" t="s">
        <v>112</v>
      </c>
      <c r="G10" s="70" t="s">
        <v>200</v>
      </c>
      <c r="H10" s="71">
        <v>3</v>
      </c>
      <c r="I10" s="65"/>
      <c r="J10" s="69" t="s">
        <v>112</v>
      </c>
      <c r="K10" s="70" t="s">
        <v>580</v>
      </c>
      <c r="L10" s="71">
        <v>0</v>
      </c>
      <c r="M10" s="65"/>
      <c r="N10" s="69" t="s">
        <v>112</v>
      </c>
      <c r="O10" s="70" t="s">
        <v>758</v>
      </c>
      <c r="P10" s="71">
        <v>0</v>
      </c>
      <c r="Q10" s="20"/>
      <c r="R10" s="45"/>
    </row>
    <row r="11" spans="1:18" ht="12.75" customHeight="1">
      <c r="A11" s="20"/>
      <c r="B11" s="69" t="s">
        <v>112</v>
      </c>
      <c r="C11" s="70" t="s">
        <v>828</v>
      </c>
      <c r="D11" s="71">
        <v>0</v>
      </c>
      <c r="E11" s="65"/>
      <c r="F11" s="69" t="s">
        <v>112</v>
      </c>
      <c r="G11" s="70" t="s">
        <v>342</v>
      </c>
      <c r="H11" s="71">
        <v>0</v>
      </c>
      <c r="I11" s="65"/>
      <c r="J11" s="69" t="s">
        <v>112</v>
      </c>
      <c r="K11" s="70" t="s">
        <v>799</v>
      </c>
      <c r="L11" s="71">
        <v>0</v>
      </c>
      <c r="M11" s="65"/>
      <c r="N11" s="69" t="s">
        <v>112</v>
      </c>
      <c r="O11" s="70" t="s">
        <v>644</v>
      </c>
      <c r="P11" s="71">
        <v>0</v>
      </c>
      <c r="Q11" s="20"/>
      <c r="R11" s="45"/>
    </row>
    <row r="12" spans="1:18" ht="12.75" customHeight="1">
      <c r="A12" s="20"/>
      <c r="B12" s="69" t="s">
        <v>113</v>
      </c>
      <c r="C12" s="49" t="s">
        <v>388</v>
      </c>
      <c r="D12" s="71">
        <v>8</v>
      </c>
      <c r="E12" s="65"/>
      <c r="F12" s="69" t="s">
        <v>113</v>
      </c>
      <c r="G12" s="70" t="s">
        <v>268</v>
      </c>
      <c r="H12" s="71">
        <v>17</v>
      </c>
      <c r="I12" s="65"/>
      <c r="J12" s="69" t="s">
        <v>113</v>
      </c>
      <c r="K12" s="70" t="s">
        <v>237</v>
      </c>
      <c r="L12" s="71">
        <v>13</v>
      </c>
      <c r="M12" s="65"/>
      <c r="N12" s="69" t="s">
        <v>113</v>
      </c>
      <c r="O12" s="70" t="s">
        <v>770</v>
      </c>
      <c r="P12" s="71">
        <v>10</v>
      </c>
      <c r="Q12" s="20"/>
      <c r="R12" s="45"/>
    </row>
    <row r="13" spans="1:18" ht="12.75" customHeight="1">
      <c r="A13" s="20"/>
      <c r="B13" s="69" t="s">
        <v>114</v>
      </c>
      <c r="C13" s="70" t="s">
        <v>528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616</v>
      </c>
      <c r="L13" s="71">
        <v>2</v>
      </c>
      <c r="M13" s="65"/>
      <c r="N13" s="69" t="s">
        <v>114</v>
      </c>
      <c r="O13" s="70" t="s">
        <v>526</v>
      </c>
      <c r="P13" s="71">
        <v>0</v>
      </c>
      <c r="Q13" s="20"/>
      <c r="R13" s="45"/>
    </row>
    <row r="14" spans="1:18" ht="12.75" customHeight="1">
      <c r="A14" s="20"/>
      <c r="B14" s="69"/>
      <c r="C14" s="72" t="s">
        <v>28</v>
      </c>
      <c r="D14" s="73">
        <f>SUM(D6:D13)</f>
        <v>11</v>
      </c>
      <c r="E14" s="65"/>
      <c r="F14" s="69"/>
      <c r="G14" s="74" t="s">
        <v>28</v>
      </c>
      <c r="H14" s="73">
        <f>SUM(H6:H13)</f>
        <v>30</v>
      </c>
      <c r="I14" s="65"/>
      <c r="J14" s="69"/>
      <c r="K14" s="72" t="s">
        <v>28</v>
      </c>
      <c r="L14" s="73">
        <f>SUM(L6:L13)</f>
        <v>40</v>
      </c>
      <c r="M14" s="65"/>
      <c r="N14" s="69"/>
      <c r="O14" s="72" t="s">
        <v>28</v>
      </c>
      <c r="P14" s="73">
        <f>SUM(P6:P13)</f>
        <v>31</v>
      </c>
      <c r="Q14" s="20"/>
    </row>
    <row r="15" spans="1:18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20"/>
      <c r="R15" s="15"/>
    </row>
    <row r="16" spans="1:18" ht="12.75" customHeight="1">
      <c r="A16" s="20"/>
      <c r="B16" s="589" t="str">
        <f>'Team Totals'!$A$19</f>
        <v>Dogs</v>
      </c>
      <c r="C16" s="590"/>
      <c r="D16" s="238" t="s">
        <v>688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510" t="s">
        <v>1081</v>
      </c>
      <c r="M16" s="65"/>
      <c r="N16" s="589" t="str">
        <f>'Team Totals'!$A$5</f>
        <v>Grenadiers</v>
      </c>
      <c r="O16" s="590"/>
      <c r="P16" s="68" t="s">
        <v>460</v>
      </c>
      <c r="Q16" s="20"/>
      <c r="R16" s="17"/>
    </row>
    <row r="17" spans="1:18" ht="12.75" customHeight="1">
      <c r="A17" s="20"/>
      <c r="B17" s="69" t="s">
        <v>110</v>
      </c>
      <c r="C17" s="70" t="s">
        <v>442</v>
      </c>
      <c r="D17" s="71">
        <v>3</v>
      </c>
      <c r="E17" s="65"/>
      <c r="F17" s="69" t="s">
        <v>110</v>
      </c>
      <c r="G17" s="70" t="s">
        <v>197</v>
      </c>
      <c r="H17" s="71">
        <v>6</v>
      </c>
      <c r="I17" s="65"/>
      <c r="J17" s="69" t="s">
        <v>110</v>
      </c>
      <c r="K17" s="70" t="s">
        <v>251</v>
      </c>
      <c r="L17" s="71">
        <v>6</v>
      </c>
      <c r="M17" s="65"/>
      <c r="N17" s="69" t="s">
        <v>110</v>
      </c>
      <c r="O17" s="70" t="s">
        <v>270</v>
      </c>
      <c r="P17" s="71">
        <v>0</v>
      </c>
      <c r="Q17" s="20"/>
      <c r="R17" s="17"/>
    </row>
    <row r="18" spans="1:18" ht="12.75" customHeight="1">
      <c r="A18" s="20"/>
      <c r="B18" s="69" t="s">
        <v>111</v>
      </c>
      <c r="C18" s="70" t="s">
        <v>210</v>
      </c>
      <c r="D18" s="71">
        <v>0</v>
      </c>
      <c r="E18" s="65"/>
      <c r="F18" s="69" t="s">
        <v>111</v>
      </c>
      <c r="G18" s="70" t="s">
        <v>252</v>
      </c>
      <c r="H18" s="71">
        <v>0</v>
      </c>
      <c r="I18" s="65"/>
      <c r="J18" s="69" t="s">
        <v>111</v>
      </c>
      <c r="K18" s="70" t="s">
        <v>391</v>
      </c>
      <c r="L18" s="71">
        <v>6</v>
      </c>
      <c r="M18" s="65"/>
      <c r="N18" s="69" t="s">
        <v>111</v>
      </c>
      <c r="O18" s="70" t="s">
        <v>255</v>
      </c>
      <c r="P18" s="71">
        <v>6</v>
      </c>
      <c r="Q18" s="20"/>
      <c r="R18" s="17"/>
    </row>
    <row r="19" spans="1:18" ht="12.75" customHeight="1">
      <c r="A19" s="20"/>
      <c r="B19" s="69" t="s">
        <v>111</v>
      </c>
      <c r="C19" s="70" t="s">
        <v>223</v>
      </c>
      <c r="D19" s="71">
        <v>12</v>
      </c>
      <c r="E19" s="65"/>
      <c r="F19" s="69" t="s">
        <v>111</v>
      </c>
      <c r="G19" s="70" t="s">
        <v>430</v>
      </c>
      <c r="H19" s="71">
        <v>0</v>
      </c>
      <c r="I19" s="65"/>
      <c r="J19" s="69" t="s">
        <v>111</v>
      </c>
      <c r="K19" s="70" t="s">
        <v>222</v>
      </c>
      <c r="L19" s="71">
        <v>6</v>
      </c>
      <c r="M19" s="65"/>
      <c r="N19" s="69" t="s">
        <v>111</v>
      </c>
      <c r="O19" s="70" t="s">
        <v>344</v>
      </c>
      <c r="P19" s="71">
        <v>0</v>
      </c>
      <c r="Q19" s="20"/>
      <c r="R19" s="17"/>
    </row>
    <row r="20" spans="1:18" ht="12.75" customHeight="1">
      <c r="A20" s="20"/>
      <c r="B20" s="69" t="s">
        <v>112</v>
      </c>
      <c r="C20" s="70" t="s">
        <v>279</v>
      </c>
      <c r="D20" s="71">
        <v>3</v>
      </c>
      <c r="E20" s="65"/>
      <c r="F20" s="69" t="s">
        <v>112</v>
      </c>
      <c r="G20" s="70" t="s">
        <v>228</v>
      </c>
      <c r="H20" s="71">
        <v>0</v>
      </c>
      <c r="I20" s="65"/>
      <c r="J20" s="69" t="s">
        <v>112</v>
      </c>
      <c r="K20" s="70" t="s">
        <v>298</v>
      </c>
      <c r="L20" s="71">
        <v>0</v>
      </c>
      <c r="M20" s="65"/>
      <c r="N20" s="69" t="s">
        <v>112</v>
      </c>
      <c r="O20" s="70" t="s">
        <v>266</v>
      </c>
      <c r="P20" s="71">
        <v>3</v>
      </c>
      <c r="Q20" s="20"/>
      <c r="R20" s="17"/>
    </row>
    <row r="21" spans="1:18" ht="12.75" customHeight="1">
      <c r="A21" s="20"/>
      <c r="B21" s="69" t="s">
        <v>112</v>
      </c>
      <c r="C21" s="70" t="s">
        <v>303</v>
      </c>
      <c r="D21" s="71">
        <v>0</v>
      </c>
      <c r="E21" s="65"/>
      <c r="F21" s="69" t="s">
        <v>112</v>
      </c>
      <c r="G21" s="70" t="s">
        <v>434</v>
      </c>
      <c r="H21" s="71">
        <v>0</v>
      </c>
      <c r="I21" s="65"/>
      <c r="J21" s="69" t="s">
        <v>112</v>
      </c>
      <c r="K21" s="70" t="s">
        <v>393</v>
      </c>
      <c r="L21" s="71">
        <v>0</v>
      </c>
      <c r="M21" s="65"/>
      <c r="N21" s="69" t="s">
        <v>112</v>
      </c>
      <c r="O21" s="70" t="s">
        <v>205</v>
      </c>
      <c r="P21" s="71">
        <v>3</v>
      </c>
      <c r="Q21" s="20"/>
      <c r="R21" s="17"/>
    </row>
    <row r="22" spans="1:18" ht="12.75" customHeight="1">
      <c r="A22" s="20"/>
      <c r="B22" s="69" t="s">
        <v>112</v>
      </c>
      <c r="C22" s="70" t="s">
        <v>835</v>
      </c>
      <c r="D22" s="71">
        <v>3</v>
      </c>
      <c r="E22" s="65"/>
      <c r="F22" s="69" t="s">
        <v>112</v>
      </c>
      <c r="G22" s="70" t="s">
        <v>435</v>
      </c>
      <c r="H22" s="71">
        <v>0</v>
      </c>
      <c r="I22" s="65"/>
      <c r="J22" s="69" t="s">
        <v>112</v>
      </c>
      <c r="K22" s="70" t="s">
        <v>392</v>
      </c>
      <c r="L22" s="71">
        <v>0</v>
      </c>
      <c r="M22" s="65"/>
      <c r="N22" s="69" t="s">
        <v>112</v>
      </c>
      <c r="O22" s="70" t="s">
        <v>383</v>
      </c>
      <c r="P22" s="71">
        <v>0</v>
      </c>
      <c r="Q22" s="20"/>
      <c r="R22" s="17"/>
    </row>
    <row r="23" spans="1:18" ht="12.75" customHeight="1">
      <c r="A23" s="20"/>
      <c r="B23" s="69" t="s">
        <v>113</v>
      </c>
      <c r="C23" s="70" t="s">
        <v>294</v>
      </c>
      <c r="D23" s="71">
        <v>11</v>
      </c>
      <c r="E23" s="65"/>
      <c r="F23" s="69" t="s">
        <v>113</v>
      </c>
      <c r="G23" s="70" t="s">
        <v>436</v>
      </c>
      <c r="H23" s="71">
        <v>16</v>
      </c>
      <c r="I23" s="65"/>
      <c r="J23" s="69" t="s">
        <v>113</v>
      </c>
      <c r="K23" s="70" t="s">
        <v>544</v>
      </c>
      <c r="L23" s="71">
        <v>10</v>
      </c>
      <c r="M23" s="65"/>
      <c r="N23" s="69" t="s">
        <v>113</v>
      </c>
      <c r="O23" s="70" t="s">
        <v>437</v>
      </c>
      <c r="P23" s="71">
        <v>10</v>
      </c>
      <c r="Q23" s="20"/>
    </row>
    <row r="24" spans="1:18" ht="12.75" customHeight="1">
      <c r="A24" s="20"/>
      <c r="B24" s="69" t="s">
        <v>114</v>
      </c>
      <c r="C24" s="70" t="s">
        <v>484</v>
      </c>
      <c r="D24" s="71">
        <v>0</v>
      </c>
      <c r="E24" s="65"/>
      <c r="F24" s="69" t="s">
        <v>114</v>
      </c>
      <c r="G24" s="70" t="s">
        <v>480</v>
      </c>
      <c r="H24" s="71">
        <v>0</v>
      </c>
      <c r="I24" s="65"/>
      <c r="J24" s="69" t="s">
        <v>114</v>
      </c>
      <c r="K24" s="70" t="s">
        <v>613</v>
      </c>
      <c r="L24" s="71">
        <v>12</v>
      </c>
      <c r="M24" s="65"/>
      <c r="N24" s="69" t="s">
        <v>114</v>
      </c>
      <c r="O24" s="70" t="s">
        <v>459</v>
      </c>
      <c r="P24" s="71">
        <v>0</v>
      </c>
      <c r="Q24" s="20"/>
    </row>
    <row r="25" spans="1:18" ht="12.75" customHeight="1">
      <c r="A25" s="20"/>
      <c r="B25" s="69"/>
      <c r="C25" s="72" t="s">
        <v>28</v>
      </c>
      <c r="D25" s="73">
        <f>SUM(D17:D24)</f>
        <v>32</v>
      </c>
      <c r="E25" s="65"/>
      <c r="F25" s="69"/>
      <c r="G25" s="74" t="s">
        <v>28</v>
      </c>
      <c r="H25" s="73">
        <f>SUM(H17:H24)</f>
        <v>22</v>
      </c>
      <c r="I25" s="65"/>
      <c r="J25" s="69"/>
      <c r="K25" s="72" t="s">
        <v>28</v>
      </c>
      <c r="L25" s="73">
        <f>SUM(L17:L24)</f>
        <v>40</v>
      </c>
      <c r="M25" s="65"/>
      <c r="N25" s="69"/>
      <c r="O25" s="72" t="s">
        <v>28</v>
      </c>
      <c r="P25" s="73">
        <f>SUM(P17:P24)</f>
        <v>22</v>
      </c>
      <c r="Q25" s="20"/>
    </row>
    <row r="26" spans="1:18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20"/>
    </row>
    <row r="27" spans="1:18" ht="12.75" customHeight="1">
      <c r="A27" s="20"/>
      <c r="B27" s="589" t="s">
        <v>159</v>
      </c>
      <c r="C27" s="590"/>
      <c r="D27" s="238" t="s">
        <v>688</v>
      </c>
      <c r="E27" s="65"/>
      <c r="F27" s="589" t="s">
        <v>24</v>
      </c>
      <c r="G27" s="590"/>
      <c r="H27" s="563" t="s">
        <v>460</v>
      </c>
      <c r="I27" s="65"/>
      <c r="J27" s="602" t="s">
        <v>19</v>
      </c>
      <c r="K27" s="603"/>
      <c r="L27" s="238" t="s">
        <v>688</v>
      </c>
      <c r="M27" s="65"/>
      <c r="N27" s="589" t="s">
        <v>84</v>
      </c>
      <c r="O27" s="590"/>
      <c r="P27" s="68" t="s">
        <v>460</v>
      </c>
      <c r="Q27" s="20"/>
    </row>
    <row r="28" spans="1:18" ht="12.75" customHeight="1">
      <c r="A28" s="20"/>
      <c r="B28" s="69" t="s">
        <v>110</v>
      </c>
      <c r="C28" s="70" t="s">
        <v>230</v>
      </c>
      <c r="D28" s="71">
        <v>3</v>
      </c>
      <c r="E28" s="65"/>
      <c r="F28" s="69" t="s">
        <v>110</v>
      </c>
      <c r="G28" s="70" t="s">
        <v>263</v>
      </c>
      <c r="H28" s="71">
        <v>6</v>
      </c>
      <c r="I28" s="65"/>
      <c r="J28" s="69" t="s">
        <v>110</v>
      </c>
      <c r="K28" s="70" t="s">
        <v>238</v>
      </c>
      <c r="L28" s="71">
        <v>0</v>
      </c>
      <c r="M28" s="65"/>
      <c r="N28" s="69" t="s">
        <v>110</v>
      </c>
      <c r="O28" s="70" t="s">
        <v>396</v>
      </c>
      <c r="P28" s="71">
        <v>6</v>
      </c>
      <c r="Q28" s="20"/>
    </row>
    <row r="29" spans="1:18" ht="12.75" customHeight="1">
      <c r="A29" s="20"/>
      <c r="B29" s="69" t="s">
        <v>111</v>
      </c>
      <c r="C29" s="70" t="s">
        <v>254</v>
      </c>
      <c r="D29" s="71">
        <v>0</v>
      </c>
      <c r="E29" s="65"/>
      <c r="F29" s="69" t="s">
        <v>111</v>
      </c>
      <c r="G29" s="70" t="s">
        <v>201</v>
      </c>
      <c r="H29" s="71">
        <v>0</v>
      </c>
      <c r="I29" s="65"/>
      <c r="J29" s="69" t="s">
        <v>111</v>
      </c>
      <c r="K29" s="70" t="s">
        <v>204</v>
      </c>
      <c r="L29" s="71">
        <v>12</v>
      </c>
      <c r="M29" s="65"/>
      <c r="N29" s="69" t="s">
        <v>111</v>
      </c>
      <c r="O29" s="70" t="s">
        <v>245</v>
      </c>
      <c r="P29" s="71">
        <v>0</v>
      </c>
      <c r="Q29" s="20"/>
    </row>
    <row r="30" spans="1:18" ht="12.75" customHeight="1">
      <c r="A30" s="20"/>
      <c r="B30" s="69" t="s">
        <v>111</v>
      </c>
      <c r="C30" s="70" t="s">
        <v>284</v>
      </c>
      <c r="D30" s="71">
        <v>3</v>
      </c>
      <c r="E30" s="65"/>
      <c r="F30" s="69" t="s">
        <v>111</v>
      </c>
      <c r="G30" s="564" t="s">
        <v>446</v>
      </c>
      <c r="H30" s="71">
        <v>0</v>
      </c>
      <c r="I30" s="65"/>
      <c r="J30" s="69" t="s">
        <v>111</v>
      </c>
      <c r="K30" s="70" t="s">
        <v>940</v>
      </c>
      <c r="L30" s="71">
        <v>0</v>
      </c>
      <c r="M30" s="65"/>
      <c r="N30" s="69" t="s">
        <v>111</v>
      </c>
      <c r="O30" s="70" t="s">
        <v>290</v>
      </c>
      <c r="P30" s="71">
        <v>0</v>
      </c>
      <c r="Q30" s="20"/>
    </row>
    <row r="31" spans="1:18" ht="12.75" customHeight="1">
      <c r="A31" s="20"/>
      <c r="B31" s="69" t="s">
        <v>112</v>
      </c>
      <c r="C31" s="70" t="s">
        <v>490</v>
      </c>
      <c r="D31" s="71">
        <v>0</v>
      </c>
      <c r="E31" s="65"/>
      <c r="F31" s="69" t="s">
        <v>112</v>
      </c>
      <c r="G31" s="70" t="s">
        <v>267</v>
      </c>
      <c r="H31" s="71">
        <v>3</v>
      </c>
      <c r="I31" s="65"/>
      <c r="J31" s="69" t="s">
        <v>112</v>
      </c>
      <c r="K31" s="70" t="s">
        <v>260</v>
      </c>
      <c r="L31" s="71">
        <v>0</v>
      </c>
      <c r="M31" s="65"/>
      <c r="N31" s="69" t="s">
        <v>112</v>
      </c>
      <c r="O31" s="70" t="s">
        <v>281</v>
      </c>
      <c r="P31" s="71">
        <v>0</v>
      </c>
      <c r="Q31" s="20"/>
    </row>
    <row r="32" spans="1:18" ht="12.75" customHeight="1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15</v>
      </c>
      <c r="I32" s="65"/>
      <c r="J32" s="69" t="s">
        <v>112</v>
      </c>
      <c r="K32" s="70" t="s">
        <v>419</v>
      </c>
      <c r="L32" s="71">
        <v>0</v>
      </c>
      <c r="M32" s="65"/>
      <c r="N32" s="69" t="s">
        <v>112</v>
      </c>
      <c r="O32" s="70" t="s">
        <v>311</v>
      </c>
      <c r="P32" s="71">
        <v>0</v>
      </c>
      <c r="Q32" s="20"/>
    </row>
    <row r="33" spans="1:18" ht="12.75" customHeight="1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219</v>
      </c>
      <c r="H33" s="71">
        <v>3</v>
      </c>
      <c r="I33" s="65"/>
      <c r="J33" s="69" t="s">
        <v>112</v>
      </c>
      <c r="K33" s="70" t="s">
        <v>225</v>
      </c>
      <c r="L33" s="71">
        <v>0</v>
      </c>
      <c r="M33" s="65"/>
      <c r="N33" s="69" t="s">
        <v>112</v>
      </c>
      <c r="O33" s="70" t="s">
        <v>220</v>
      </c>
      <c r="P33" s="71">
        <v>3</v>
      </c>
      <c r="Q33" s="20"/>
    </row>
    <row r="34" spans="1:18" ht="12.75" customHeight="1">
      <c r="A34" s="20"/>
      <c r="B34" s="69" t="s">
        <v>113</v>
      </c>
      <c r="C34" s="70" t="s">
        <v>196</v>
      </c>
      <c r="D34" s="71">
        <v>18</v>
      </c>
      <c r="E34" s="65"/>
      <c r="F34" s="69" t="s">
        <v>113</v>
      </c>
      <c r="G34" s="70" t="s">
        <v>348</v>
      </c>
      <c r="H34" s="71">
        <v>2</v>
      </c>
      <c r="I34" s="65"/>
      <c r="J34" s="69" t="s">
        <v>113</v>
      </c>
      <c r="K34" s="70" t="s">
        <v>305</v>
      </c>
      <c r="L34" s="71">
        <v>8</v>
      </c>
      <c r="M34" s="65"/>
      <c r="N34" s="69" t="s">
        <v>113</v>
      </c>
      <c r="O34" s="70" t="s">
        <v>287</v>
      </c>
      <c r="P34" s="71">
        <v>13</v>
      </c>
      <c r="Q34" s="20"/>
    </row>
    <row r="35" spans="1:18" ht="12.75" customHeight="1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0</v>
      </c>
      <c r="M35" s="65"/>
      <c r="N35" s="69" t="s">
        <v>114</v>
      </c>
      <c r="O35" s="70" t="s">
        <v>481</v>
      </c>
      <c r="P35" s="71">
        <v>0</v>
      </c>
      <c r="Q35" s="20"/>
    </row>
    <row r="36" spans="1:18" ht="12.75" customHeight="1">
      <c r="A36" s="20"/>
      <c r="B36" s="69"/>
      <c r="C36" s="72" t="s">
        <v>28</v>
      </c>
      <c r="D36" s="73">
        <f>SUM(D28:D35)</f>
        <v>24</v>
      </c>
      <c r="E36" s="65"/>
      <c r="F36" s="69"/>
      <c r="G36" s="72" t="s">
        <v>28</v>
      </c>
      <c r="H36" s="73">
        <f>SUM(H28:H35)</f>
        <v>29</v>
      </c>
      <c r="I36" s="65"/>
      <c r="J36" s="69"/>
      <c r="K36" s="72" t="s">
        <v>28</v>
      </c>
      <c r="L36" s="73">
        <f>SUM(L28:L35)</f>
        <v>20</v>
      </c>
      <c r="M36" s="65"/>
      <c r="N36" s="364"/>
      <c r="O36" s="74" t="s">
        <v>28</v>
      </c>
      <c r="P36" s="73">
        <f>SUM(P28:P35)</f>
        <v>22</v>
      </c>
      <c r="Q36" s="20"/>
    </row>
    <row r="37" spans="1:18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20"/>
    </row>
    <row r="38" spans="1:18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510" t="s">
        <v>579</v>
      </c>
      <c r="Q38" s="20"/>
      <c r="R38" s="18"/>
    </row>
    <row r="39" spans="1:18" ht="12.75" customHeight="1">
      <c r="A39" s="20"/>
      <c r="B39" s="79" t="s">
        <v>110</v>
      </c>
      <c r="C39" s="80" t="s">
        <v>282</v>
      </c>
      <c r="D39" s="71">
        <v>9</v>
      </c>
      <c r="E39" s="65"/>
      <c r="F39" s="69" t="s">
        <v>110</v>
      </c>
      <c r="G39" s="70" t="s">
        <v>221</v>
      </c>
      <c r="H39" s="71">
        <v>6</v>
      </c>
      <c r="I39" s="65"/>
      <c r="J39" s="69" t="s">
        <v>110</v>
      </c>
      <c r="K39" s="70" t="s">
        <v>269</v>
      </c>
      <c r="L39" s="71">
        <v>6</v>
      </c>
      <c r="M39" s="65"/>
      <c r="N39" s="69" t="s">
        <v>110</v>
      </c>
      <c r="O39" s="70" t="s">
        <v>302</v>
      </c>
      <c r="P39" s="71">
        <v>0</v>
      </c>
      <c r="Q39" s="20"/>
      <c r="R39" s="18"/>
    </row>
    <row r="40" spans="1:18" ht="12.75" customHeight="1">
      <c r="A40" s="20"/>
      <c r="B40" s="79" t="s">
        <v>111</v>
      </c>
      <c r="C40" s="80" t="s">
        <v>216</v>
      </c>
      <c r="D40" s="71">
        <v>6</v>
      </c>
      <c r="E40" s="65"/>
      <c r="F40" s="69" t="s">
        <v>111</v>
      </c>
      <c r="G40" s="70" t="s">
        <v>423</v>
      </c>
      <c r="H40" s="71">
        <v>6</v>
      </c>
      <c r="I40" s="65"/>
      <c r="J40" s="69" t="s">
        <v>111</v>
      </c>
      <c r="K40" s="70" t="s">
        <v>455</v>
      </c>
      <c r="L40" s="71">
        <v>6</v>
      </c>
      <c r="M40" s="65"/>
      <c r="N40" s="69" t="s">
        <v>111</v>
      </c>
      <c r="O40" s="70" t="s">
        <v>264</v>
      </c>
      <c r="P40" s="71">
        <v>0</v>
      </c>
      <c r="Q40" s="20"/>
      <c r="R40" s="18"/>
    </row>
    <row r="41" spans="1:18" ht="12.75" customHeight="1">
      <c r="A41" s="20"/>
      <c r="B41" s="79" t="s">
        <v>111</v>
      </c>
      <c r="C41" s="80" t="s">
        <v>306</v>
      </c>
      <c r="D41" s="71">
        <v>0</v>
      </c>
      <c r="E41" s="65"/>
      <c r="F41" s="69" t="s">
        <v>111</v>
      </c>
      <c r="G41" s="70" t="s">
        <v>425</v>
      </c>
      <c r="H41" s="71">
        <v>0</v>
      </c>
      <c r="I41" s="65"/>
      <c r="J41" s="69" t="s">
        <v>111</v>
      </c>
      <c r="K41" s="70" t="s">
        <v>454</v>
      </c>
      <c r="L41" s="71">
        <v>12</v>
      </c>
      <c r="M41" s="65"/>
      <c r="N41" s="69" t="s">
        <v>111</v>
      </c>
      <c r="O41" s="70" t="s">
        <v>870</v>
      </c>
      <c r="P41" s="71">
        <v>6</v>
      </c>
      <c r="Q41" s="20"/>
      <c r="R41" s="18"/>
    </row>
    <row r="42" spans="1:18" ht="12.75" customHeight="1">
      <c r="A42" s="20"/>
      <c r="B42" s="79" t="s">
        <v>112</v>
      </c>
      <c r="C42" s="80" t="s">
        <v>286</v>
      </c>
      <c r="D42" s="71">
        <v>3</v>
      </c>
      <c r="E42" s="65"/>
      <c r="F42" s="69" t="s">
        <v>112</v>
      </c>
      <c r="G42" s="70" t="s">
        <v>427</v>
      </c>
      <c r="H42" s="71">
        <v>0</v>
      </c>
      <c r="I42" s="65"/>
      <c r="J42" s="69" t="s">
        <v>112</v>
      </c>
      <c r="K42" s="70" t="s">
        <v>285</v>
      </c>
      <c r="L42" s="71">
        <v>3</v>
      </c>
      <c r="M42" s="65"/>
      <c r="N42" s="69" t="s">
        <v>112</v>
      </c>
      <c r="O42" s="70" t="s">
        <v>235</v>
      </c>
      <c r="P42" s="71">
        <v>0</v>
      </c>
      <c r="Q42" s="20"/>
      <c r="R42" s="18"/>
    </row>
    <row r="43" spans="1:18" ht="12.75" customHeight="1">
      <c r="A43" s="20"/>
      <c r="B43" s="79" t="s">
        <v>112</v>
      </c>
      <c r="C43" s="80" t="s">
        <v>418</v>
      </c>
      <c r="D43" s="71">
        <v>0</v>
      </c>
      <c r="E43" s="65"/>
      <c r="F43" s="69" t="s">
        <v>112</v>
      </c>
      <c r="G43" s="70" t="s">
        <v>699</v>
      </c>
      <c r="H43" s="71">
        <v>3</v>
      </c>
      <c r="I43" s="65"/>
      <c r="J43" s="69" t="s">
        <v>112</v>
      </c>
      <c r="K43" s="70" t="s">
        <v>276</v>
      </c>
      <c r="L43" s="71">
        <v>0</v>
      </c>
      <c r="M43" s="65"/>
      <c r="N43" s="69" t="s">
        <v>112</v>
      </c>
      <c r="O43" s="70" t="s">
        <v>256</v>
      </c>
      <c r="P43" s="71">
        <v>0</v>
      </c>
      <c r="Q43" s="20"/>
      <c r="R43" s="18"/>
    </row>
    <row r="44" spans="1:18" ht="12.75" customHeight="1">
      <c r="A44" s="20"/>
      <c r="B44" s="79" t="s">
        <v>112</v>
      </c>
      <c r="C44" s="80" t="s">
        <v>416</v>
      </c>
      <c r="D44" s="71">
        <v>3</v>
      </c>
      <c r="E44" s="65"/>
      <c r="F44" s="69" t="s">
        <v>112</v>
      </c>
      <c r="G44" s="70" t="s">
        <v>301</v>
      </c>
      <c r="H44" s="71">
        <v>0</v>
      </c>
      <c r="I44" s="65"/>
      <c r="J44" s="69" t="s">
        <v>112</v>
      </c>
      <c r="K44" s="70" t="s">
        <v>458</v>
      </c>
      <c r="L44" s="71">
        <v>0</v>
      </c>
      <c r="M44" s="65"/>
      <c r="N44" s="69" t="s">
        <v>112</v>
      </c>
      <c r="O44" s="70" t="s">
        <v>451</v>
      </c>
      <c r="P44" s="71">
        <v>0</v>
      </c>
      <c r="Q44" s="20"/>
      <c r="R44" s="18"/>
    </row>
    <row r="45" spans="1:18" ht="12.75" customHeight="1">
      <c r="A45" s="20"/>
      <c r="B45" s="79" t="s">
        <v>113</v>
      </c>
      <c r="C45" s="80" t="s">
        <v>307</v>
      </c>
      <c r="D45" s="71">
        <v>8</v>
      </c>
      <c r="E45" s="65"/>
      <c r="F45" s="69" t="s">
        <v>113</v>
      </c>
      <c r="G45" s="70" t="s">
        <v>198</v>
      </c>
      <c r="H45" s="71">
        <v>7</v>
      </c>
      <c r="I45" s="65"/>
      <c r="J45" s="69" t="s">
        <v>113</v>
      </c>
      <c r="K45" s="70" t="s">
        <v>262</v>
      </c>
      <c r="L45" s="71">
        <v>7</v>
      </c>
      <c r="M45" s="65"/>
      <c r="N45" s="69" t="s">
        <v>113</v>
      </c>
      <c r="O45" s="70" t="s">
        <v>901</v>
      </c>
      <c r="P45" s="71">
        <v>13</v>
      </c>
      <c r="Q45" s="20"/>
      <c r="R45" s="18"/>
    </row>
    <row r="46" spans="1:18" ht="12.75" customHeight="1">
      <c r="A46" s="20"/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482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0</v>
      </c>
      <c r="Q46" s="20"/>
      <c r="R46" s="18"/>
    </row>
    <row r="47" spans="1:18" ht="12.75" customHeight="1">
      <c r="A47" s="20"/>
      <c r="B47" s="69"/>
      <c r="C47" s="72" t="s">
        <v>28</v>
      </c>
      <c r="D47" s="73">
        <f>SUM(D39:D46)</f>
        <v>29</v>
      </c>
      <c r="E47" s="65"/>
      <c r="F47" s="69"/>
      <c r="G47" s="72" t="s">
        <v>28</v>
      </c>
      <c r="H47" s="73">
        <f>SUM(H39:H46)</f>
        <v>22</v>
      </c>
      <c r="I47" s="65"/>
      <c r="J47" s="69"/>
      <c r="K47" s="72" t="s">
        <v>28</v>
      </c>
      <c r="L47" s="73">
        <f>SUM(L39:L46)</f>
        <v>34</v>
      </c>
      <c r="M47" s="65"/>
      <c r="N47" s="69"/>
      <c r="O47" s="72" t="s">
        <v>28</v>
      </c>
      <c r="P47" s="73">
        <f>SUM(P39:P46)</f>
        <v>19</v>
      </c>
      <c r="Q47" s="20"/>
      <c r="R47" s="18"/>
    </row>
    <row r="48" spans="1:18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0"/>
      <c r="R48" s="21"/>
    </row>
    <row r="49" spans="1:20" ht="12.75" customHeight="1">
      <c r="A49" s="20"/>
      <c r="B49" s="516" t="s">
        <v>31</v>
      </c>
      <c r="C49" s="106"/>
      <c r="D49" s="106"/>
      <c r="E49" s="106" t="s">
        <v>152</v>
      </c>
      <c r="F49" s="106"/>
      <c r="G49" s="106"/>
      <c r="H49" s="106"/>
      <c r="I49" s="105"/>
      <c r="J49" s="552"/>
      <c r="K49" s="531"/>
      <c r="L49" s="531"/>
      <c r="M49" s="531" t="s">
        <v>153</v>
      </c>
      <c r="N49" s="531"/>
      <c r="O49" s="532" t="s">
        <v>117</v>
      </c>
      <c r="P49" s="533"/>
      <c r="Q49" s="20"/>
      <c r="R49" s="677"/>
      <c r="S49" s="677"/>
      <c r="T49" s="677"/>
    </row>
    <row r="50" spans="1:20" ht="12.75" customHeight="1">
      <c r="A50" s="20"/>
      <c r="B50" s="390"/>
      <c r="C50" s="534" t="s">
        <v>160</v>
      </c>
      <c r="D50" s="535">
        <f>P47</f>
        <v>19</v>
      </c>
      <c r="E50" s="536"/>
      <c r="F50" s="534"/>
      <c r="G50" s="534" t="s">
        <v>115</v>
      </c>
      <c r="H50" s="535">
        <f>D14</f>
        <v>11</v>
      </c>
      <c r="I50" s="226"/>
      <c r="J50" s="373"/>
      <c r="K50" s="517" t="s">
        <v>1080</v>
      </c>
      <c r="L50" s="518">
        <f>L36</f>
        <v>20</v>
      </c>
      <c r="M50" s="519"/>
      <c r="N50" s="559"/>
      <c r="O50" s="517" t="s">
        <v>159</v>
      </c>
      <c r="P50" s="520">
        <f>D36</f>
        <v>24</v>
      </c>
      <c r="Q50" s="20"/>
      <c r="R50" s="684"/>
      <c r="S50" s="684"/>
      <c r="T50" s="684"/>
    </row>
    <row r="51" spans="1:20" ht="12.75" customHeight="1">
      <c r="A51" s="20"/>
      <c r="B51" s="456" t="s">
        <v>32</v>
      </c>
      <c r="C51" s="537" t="s">
        <v>795</v>
      </c>
      <c r="D51" s="538">
        <f>H36</f>
        <v>29</v>
      </c>
      <c r="E51" s="538"/>
      <c r="F51" s="99" t="s">
        <v>32</v>
      </c>
      <c r="G51" s="537" t="s">
        <v>572</v>
      </c>
      <c r="H51" s="538">
        <f>P25</f>
        <v>22</v>
      </c>
      <c r="I51" s="152"/>
      <c r="J51" s="242" t="s">
        <v>83</v>
      </c>
      <c r="K51" s="521" t="s">
        <v>20</v>
      </c>
      <c r="L51" s="522">
        <f>L14</f>
        <v>40</v>
      </c>
      <c r="M51" s="152"/>
      <c r="N51" s="304" t="s">
        <v>32</v>
      </c>
      <c r="O51" s="521" t="s">
        <v>682</v>
      </c>
      <c r="P51" s="524">
        <f>H14</f>
        <v>30</v>
      </c>
      <c r="Q51" s="227"/>
      <c r="R51" s="684"/>
      <c r="S51" s="684"/>
      <c r="T51" s="684"/>
    </row>
    <row r="52" spans="1:20" ht="12.75" customHeight="1">
      <c r="A52" s="20"/>
      <c r="B52" s="391"/>
      <c r="C52" s="558"/>
      <c r="D52" s="558"/>
      <c r="E52" s="540"/>
      <c r="F52" s="544"/>
      <c r="G52" s="558"/>
      <c r="H52" s="558"/>
      <c r="I52" s="152"/>
      <c r="J52" s="451"/>
      <c r="K52" s="560"/>
      <c r="L52" s="560"/>
      <c r="M52" s="152"/>
      <c r="N52" s="152"/>
      <c r="O52" s="560"/>
      <c r="P52" s="561"/>
      <c r="Q52" s="20"/>
      <c r="R52" s="684"/>
      <c r="S52" s="684"/>
      <c r="T52" s="684"/>
    </row>
    <row r="53" spans="1:20" ht="12.75" customHeight="1">
      <c r="A53" s="20"/>
      <c r="B53" s="448" t="s">
        <v>83</v>
      </c>
      <c r="C53" s="537" t="s">
        <v>26</v>
      </c>
      <c r="D53" s="538">
        <f>P14</f>
        <v>31</v>
      </c>
      <c r="E53" s="540"/>
      <c r="F53" s="242" t="s">
        <v>83</v>
      </c>
      <c r="G53" s="537" t="s">
        <v>25</v>
      </c>
      <c r="H53" s="538">
        <f>L25</f>
        <v>40</v>
      </c>
      <c r="I53" s="152"/>
      <c r="J53" s="469" t="s">
        <v>83</v>
      </c>
      <c r="K53" s="521" t="s">
        <v>21</v>
      </c>
      <c r="L53" s="522">
        <f>D25</f>
        <v>32</v>
      </c>
      <c r="M53" s="152"/>
      <c r="N53" s="374"/>
      <c r="O53" s="521" t="s">
        <v>379</v>
      </c>
      <c r="P53" s="524">
        <f>H47</f>
        <v>22</v>
      </c>
      <c r="Q53" s="20"/>
      <c r="R53" s="684"/>
      <c r="S53" s="684"/>
      <c r="T53" s="684"/>
    </row>
    <row r="54" spans="1:20" ht="12.75" customHeight="1">
      <c r="A54" s="20"/>
      <c r="B54" s="392"/>
      <c r="C54" s="542" t="s">
        <v>1078</v>
      </c>
      <c r="D54" s="543">
        <f>P36</f>
        <v>22</v>
      </c>
      <c r="E54" s="542"/>
      <c r="F54" s="553"/>
      <c r="G54" s="542" t="s">
        <v>1079</v>
      </c>
      <c r="H54" s="543">
        <f>D47</f>
        <v>29</v>
      </c>
      <c r="I54" s="228"/>
      <c r="J54" s="472"/>
      <c r="K54" s="527" t="s">
        <v>535</v>
      </c>
      <c r="L54" s="528">
        <f>H25</f>
        <v>22</v>
      </c>
      <c r="M54" s="228"/>
      <c r="N54" s="305" t="s">
        <v>32</v>
      </c>
      <c r="O54" s="527" t="s">
        <v>936</v>
      </c>
      <c r="P54" s="530">
        <f>L47</f>
        <v>34</v>
      </c>
      <c r="Q54" s="227"/>
      <c r="R54" s="672"/>
      <c r="S54" s="672"/>
      <c r="T54" s="672"/>
    </row>
    <row r="55" spans="1:20" ht="12.75" customHeight="1">
      <c r="A55" s="20"/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Q55" s="20"/>
      <c r="R55" s="672"/>
      <c r="S55" s="672"/>
      <c r="T55" s="672"/>
    </row>
    <row r="56" spans="1:20" ht="12.75" customHeight="1">
      <c r="A56" s="20"/>
      <c r="B56" s="608" t="s">
        <v>68</v>
      </c>
      <c r="C56" s="70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20"/>
      <c r="R56" s="672"/>
      <c r="S56" s="672"/>
      <c r="T56" s="672"/>
    </row>
    <row r="57" spans="1:20" ht="12.75" customHeight="1">
      <c r="A57" s="20"/>
      <c r="B57" s="108" t="s">
        <v>20</v>
      </c>
      <c r="C57" s="109"/>
      <c r="D57" s="81">
        <f>$L$14</f>
        <v>40</v>
      </c>
      <c r="E57" s="65"/>
      <c r="F57" s="611" t="s">
        <v>1085</v>
      </c>
      <c r="G57" s="612"/>
      <c r="H57" s="612"/>
      <c r="I57" s="612"/>
      <c r="J57" s="612"/>
      <c r="K57" s="612"/>
      <c r="L57" s="627"/>
      <c r="M57" s="112"/>
      <c r="N57" s="113" t="s">
        <v>181</v>
      </c>
      <c r="O57" s="89"/>
      <c r="P57" s="97"/>
      <c r="Q57" s="20"/>
      <c r="R57" s="672"/>
      <c r="S57" s="672"/>
      <c r="T57" s="672"/>
    </row>
    <row r="58" spans="1:20" ht="12.75" customHeight="1">
      <c r="A58" s="20"/>
      <c r="B58" s="108" t="s">
        <v>25</v>
      </c>
      <c r="C58" s="109"/>
      <c r="D58" s="81">
        <f>$L$25</f>
        <v>40</v>
      </c>
      <c r="E58" s="65"/>
      <c r="F58" s="611" t="s">
        <v>1086</v>
      </c>
      <c r="G58" s="612"/>
      <c r="H58" s="612"/>
      <c r="I58" s="612"/>
      <c r="J58" s="612"/>
      <c r="K58" s="612"/>
      <c r="L58" s="627"/>
      <c r="M58" s="112"/>
      <c r="N58" s="95" t="s">
        <v>113</v>
      </c>
      <c r="O58" s="91" t="s">
        <v>196</v>
      </c>
      <c r="P58" s="97">
        <f>MAX(D6:D12,H6:H12,L6:L12,P6:P12,D17:D23,H17:H23,L17:L23,P17:P23,D28:D34,H28:H34,L28:L34,P28:P34,D39:D45,H39:H45,L39:L45,P39:P45)</f>
        <v>18</v>
      </c>
      <c r="Q58" s="20"/>
    </row>
    <row r="59" spans="1:20" ht="12.75" customHeight="1">
      <c r="A59" s="20"/>
      <c r="B59" s="108" t="s">
        <v>161</v>
      </c>
      <c r="C59" s="109"/>
      <c r="D59" s="81">
        <f>$L$47</f>
        <v>34</v>
      </c>
      <c r="E59" s="65"/>
      <c r="F59" s="611" t="s">
        <v>1087</v>
      </c>
      <c r="G59" s="612"/>
      <c r="H59" s="612"/>
      <c r="I59" s="612"/>
      <c r="J59" s="612"/>
      <c r="K59" s="612"/>
      <c r="L59" s="627"/>
      <c r="M59" s="112"/>
      <c r="N59" s="113" t="s">
        <v>182</v>
      </c>
      <c r="O59" s="89"/>
      <c r="P59" s="97"/>
      <c r="Q59" s="20"/>
    </row>
    <row r="60" spans="1:20" ht="12.75" customHeight="1">
      <c r="A60" s="20"/>
      <c r="B60" s="108" t="s">
        <v>21</v>
      </c>
      <c r="C60" s="109"/>
      <c r="D60" s="81">
        <f>$D$25</f>
        <v>32</v>
      </c>
      <c r="E60" s="65"/>
      <c r="F60" s="611" t="s">
        <v>1088</v>
      </c>
      <c r="G60" s="612"/>
      <c r="H60" s="612"/>
      <c r="I60" s="612"/>
      <c r="J60" s="612"/>
      <c r="K60" s="612"/>
      <c r="L60" s="627"/>
      <c r="M60" s="112"/>
      <c r="N60" s="95" t="s">
        <v>1084</v>
      </c>
      <c r="O60" s="89"/>
      <c r="P60" s="97">
        <f>MAX(D14,H14,L14,P14,D25,H25,L25,P25,D36,H36,L36,P36,D47,H47,L47,P47)</f>
        <v>40</v>
      </c>
      <c r="Q60" s="20"/>
    </row>
    <row r="61" spans="1:20" ht="12.75" customHeight="1">
      <c r="A61" s="20"/>
      <c r="B61" s="108" t="s">
        <v>26</v>
      </c>
      <c r="C61" s="109"/>
      <c r="D61" s="81">
        <f>$P$14</f>
        <v>31</v>
      </c>
      <c r="E61" s="65"/>
      <c r="F61" s="611" t="s">
        <v>1089</v>
      </c>
      <c r="G61" s="612"/>
      <c r="H61" s="612"/>
      <c r="I61" s="612"/>
      <c r="J61" s="612"/>
      <c r="K61" s="612"/>
      <c r="L61" s="627"/>
      <c r="M61" s="112"/>
      <c r="N61" s="113" t="s">
        <v>183</v>
      </c>
      <c r="O61" s="91"/>
      <c r="P61" s="97"/>
      <c r="Q61" s="20"/>
    </row>
    <row r="62" spans="1:20" ht="12.75" customHeight="1">
      <c r="A62" s="20"/>
      <c r="B62" s="108" t="s">
        <v>155</v>
      </c>
      <c r="C62" s="109"/>
      <c r="D62" s="81">
        <f>$H$14</f>
        <v>30</v>
      </c>
      <c r="E62" s="65"/>
      <c r="F62" s="611" t="s">
        <v>1090</v>
      </c>
      <c r="G62" s="612"/>
      <c r="H62" s="612"/>
      <c r="I62" s="612"/>
      <c r="J62" s="612"/>
      <c r="K62" s="612"/>
      <c r="L62" s="627"/>
      <c r="M62" s="112"/>
      <c r="N62" s="95" t="s">
        <v>115</v>
      </c>
      <c r="O62" s="89"/>
      <c r="P62" s="97">
        <f>MIN(D14,H14,L14,P14,D25,H25,L25,P25,D36,H36,L36,P36,D47,H47,L47,P47)</f>
        <v>11</v>
      </c>
      <c r="Q62" s="20"/>
    </row>
    <row r="63" spans="1:20" ht="12.75" customHeight="1">
      <c r="A63" s="20"/>
      <c r="B63" s="108" t="s">
        <v>58</v>
      </c>
      <c r="C63" s="109"/>
      <c r="D63" s="81">
        <f>$D$47</f>
        <v>29</v>
      </c>
      <c r="E63" s="65"/>
      <c r="F63" s="611" t="s">
        <v>1091</v>
      </c>
      <c r="G63" s="612"/>
      <c r="H63" s="612"/>
      <c r="I63" s="612"/>
      <c r="J63" s="612"/>
      <c r="K63" s="612"/>
      <c r="L63" s="627"/>
      <c r="M63" s="112"/>
      <c r="N63" s="113" t="s">
        <v>212</v>
      </c>
      <c r="O63" s="91"/>
      <c r="P63" s="94"/>
      <c r="Q63" s="20"/>
    </row>
    <row r="64" spans="1:20" ht="12.75" customHeight="1">
      <c r="A64" s="20"/>
      <c r="B64" s="108" t="s">
        <v>24</v>
      </c>
      <c r="C64" s="109"/>
      <c r="D64" s="81">
        <f>$H$36</f>
        <v>29</v>
      </c>
      <c r="E64" s="65"/>
      <c r="F64" s="611" t="s">
        <v>1092</v>
      </c>
      <c r="G64" s="612"/>
      <c r="H64" s="612"/>
      <c r="I64" s="612"/>
      <c r="J64" s="612"/>
      <c r="K64" s="612"/>
      <c r="L64" s="627"/>
      <c r="M64" s="112"/>
      <c r="N64" s="232" t="s">
        <v>26</v>
      </c>
      <c r="O64" s="100"/>
      <c r="P64" s="114">
        <v>-18</v>
      </c>
      <c r="Q64" s="20"/>
    </row>
    <row r="65" spans="1:20" ht="12.75" customHeight="1">
      <c r="A65" s="20"/>
      <c r="B65" s="108" t="s">
        <v>159</v>
      </c>
      <c r="C65" s="109"/>
      <c r="D65" s="81">
        <f>$D$36</f>
        <v>24</v>
      </c>
      <c r="E65" s="65"/>
      <c r="F65" s="611" t="s">
        <v>1093</v>
      </c>
      <c r="G65" s="612"/>
      <c r="H65" s="612"/>
      <c r="I65" s="612"/>
      <c r="J65" s="612"/>
      <c r="K65" s="612"/>
      <c r="L65" s="627"/>
      <c r="M65" s="112"/>
      <c r="N65" s="65"/>
      <c r="O65" s="65"/>
      <c r="P65" s="65"/>
      <c r="Q65" s="20"/>
    </row>
    <row r="66" spans="1:20" ht="12.75" customHeight="1">
      <c r="A66" s="20"/>
      <c r="B66" s="108" t="s">
        <v>379</v>
      </c>
      <c r="C66" s="109"/>
      <c r="D66" s="81">
        <f>$H$47</f>
        <v>22</v>
      </c>
      <c r="E66" s="65"/>
      <c r="F66" s="611" t="s">
        <v>1094</v>
      </c>
      <c r="G66" s="612"/>
      <c r="H66" s="612"/>
      <c r="I66" s="612"/>
      <c r="J66" s="612"/>
      <c r="K66" s="612"/>
      <c r="L66" s="627"/>
      <c r="M66" s="112"/>
      <c r="N66" s="709" t="s">
        <v>109</v>
      </c>
      <c r="O66" s="709"/>
      <c r="P66" s="710"/>
      <c r="Q66" s="20"/>
    </row>
    <row r="67" spans="1:20" ht="12.75" customHeight="1">
      <c r="A67" s="20"/>
      <c r="B67" s="108" t="s">
        <v>84</v>
      </c>
      <c r="C67" s="109"/>
      <c r="D67" s="81">
        <f>$P$36</f>
        <v>22</v>
      </c>
      <c r="E67" s="65"/>
      <c r="F67" s="611" t="s">
        <v>1095</v>
      </c>
      <c r="G67" s="612"/>
      <c r="H67" s="612"/>
      <c r="I67" s="612"/>
      <c r="J67" s="612"/>
      <c r="K67" s="612"/>
      <c r="L67" s="627"/>
      <c r="M67" s="112"/>
      <c r="N67" s="680" t="s">
        <v>1101</v>
      </c>
      <c r="O67" s="681"/>
      <c r="P67" s="682"/>
      <c r="Q67" s="20"/>
      <c r="R67" s="700" t="s">
        <v>353</v>
      </c>
      <c r="S67" s="701"/>
      <c r="T67" s="702"/>
    </row>
    <row r="68" spans="1:20" ht="12.75" customHeight="1">
      <c r="A68" s="20"/>
      <c r="B68" s="108" t="s">
        <v>120</v>
      </c>
      <c r="C68" s="109"/>
      <c r="D68" s="81">
        <f>$P$25</f>
        <v>22</v>
      </c>
      <c r="E68" s="65"/>
      <c r="F68" s="611" t="s">
        <v>1096</v>
      </c>
      <c r="G68" s="612"/>
      <c r="H68" s="612"/>
      <c r="I68" s="612"/>
      <c r="J68" s="612"/>
      <c r="K68" s="612"/>
      <c r="L68" s="627"/>
      <c r="M68" s="112"/>
      <c r="N68" s="683" t="s">
        <v>1102</v>
      </c>
      <c r="O68" s="684"/>
      <c r="P68" s="685"/>
      <c r="Q68" s="20"/>
      <c r="R68" s="703" t="s">
        <v>103</v>
      </c>
      <c r="S68" s="688"/>
      <c r="T68" s="704"/>
    </row>
    <row r="69" spans="1:20" ht="12.75" customHeight="1">
      <c r="A69" s="20"/>
      <c r="B69" s="108" t="s">
        <v>162</v>
      </c>
      <c r="C69" s="109"/>
      <c r="D69" s="81">
        <f>$H$25</f>
        <v>22</v>
      </c>
      <c r="E69" s="65"/>
      <c r="F69" s="611" t="s">
        <v>1097</v>
      </c>
      <c r="G69" s="612"/>
      <c r="H69" s="612"/>
      <c r="I69" s="612"/>
      <c r="J69" s="612"/>
      <c r="K69" s="612"/>
      <c r="L69" s="627"/>
      <c r="M69" s="112"/>
      <c r="N69" s="683" t="s">
        <v>639</v>
      </c>
      <c r="O69" s="684"/>
      <c r="P69" s="685"/>
      <c r="Q69" s="20"/>
      <c r="R69" s="695" t="s">
        <v>104</v>
      </c>
      <c r="S69" s="686"/>
      <c r="T69" s="696"/>
    </row>
    <row r="70" spans="1:20" ht="12.75" customHeight="1">
      <c r="A70" s="20"/>
      <c r="B70" s="108" t="s">
        <v>19</v>
      </c>
      <c r="C70" s="109"/>
      <c r="D70" s="81">
        <f>$L$36</f>
        <v>20</v>
      </c>
      <c r="E70" s="65"/>
      <c r="F70" s="611" t="s">
        <v>1098</v>
      </c>
      <c r="G70" s="612"/>
      <c r="H70" s="612"/>
      <c r="I70" s="612"/>
      <c r="J70" s="612"/>
      <c r="K70" s="612"/>
      <c r="L70" s="627"/>
      <c r="M70" s="112"/>
      <c r="N70" s="689" t="s">
        <v>1103</v>
      </c>
      <c r="O70" s="690"/>
      <c r="P70" s="691"/>
      <c r="Q70" s="20"/>
      <c r="R70" s="692" t="s">
        <v>352</v>
      </c>
      <c r="S70" s="693"/>
      <c r="T70" s="694"/>
    </row>
    <row r="71" spans="1:20" ht="12.75" customHeight="1">
      <c r="A71" s="20"/>
      <c r="B71" s="108" t="s">
        <v>160</v>
      </c>
      <c r="C71" s="109"/>
      <c r="D71" s="81">
        <f>$P$47</f>
        <v>19</v>
      </c>
      <c r="E71" s="65"/>
      <c r="F71" s="611" t="s">
        <v>1099</v>
      </c>
      <c r="G71" s="612"/>
      <c r="H71" s="612"/>
      <c r="I71" s="612"/>
      <c r="J71" s="612"/>
      <c r="K71" s="612"/>
      <c r="L71" s="627"/>
      <c r="M71" s="112"/>
      <c r="N71" s="668" t="s">
        <v>1104</v>
      </c>
      <c r="O71" s="669"/>
      <c r="P71" s="670"/>
      <c r="Q71" s="20"/>
      <c r="R71" s="695" t="s">
        <v>118</v>
      </c>
      <c r="S71" s="686"/>
      <c r="T71" s="696"/>
    </row>
    <row r="72" spans="1:20" ht="12.75" customHeight="1">
      <c r="A72" s="20"/>
      <c r="B72" s="108" t="s">
        <v>115</v>
      </c>
      <c r="C72" s="109"/>
      <c r="D72" s="81">
        <f>$D$14</f>
        <v>11</v>
      </c>
      <c r="E72" s="65"/>
      <c r="F72" s="643" t="s">
        <v>1100</v>
      </c>
      <c r="G72" s="612"/>
      <c r="H72" s="612"/>
      <c r="I72" s="612"/>
      <c r="J72" s="612"/>
      <c r="K72" s="612"/>
      <c r="L72" s="627"/>
      <c r="M72" s="112"/>
      <c r="N72" s="671" t="s">
        <v>1105</v>
      </c>
      <c r="O72" s="672"/>
      <c r="P72" s="673"/>
      <c r="Q72" s="20"/>
      <c r="R72" s="695" t="s">
        <v>105</v>
      </c>
      <c r="S72" s="686"/>
      <c r="T72" s="696"/>
    </row>
    <row r="73" spans="1:20" ht="12.75" customHeight="1">
      <c r="A73" s="20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71" t="s">
        <v>1107</v>
      </c>
      <c r="O73" s="672"/>
      <c r="P73" s="673"/>
      <c r="Q73" s="20"/>
      <c r="R73" s="695" t="s">
        <v>106</v>
      </c>
      <c r="S73" s="686"/>
      <c r="T73" s="696"/>
    </row>
    <row r="74" spans="1:20" ht="12.75" customHeight="1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4</v>
      </c>
      <c r="J74" s="237">
        <f>'wk16'!J74+I74</f>
        <v>57</v>
      </c>
      <c r="K74" s="611" t="s">
        <v>1109</v>
      </c>
      <c r="L74" s="627"/>
      <c r="M74" s="65"/>
      <c r="N74" s="671" t="s">
        <v>1106</v>
      </c>
      <c r="O74" s="672"/>
      <c r="P74" s="673"/>
      <c r="Q74" s="20"/>
      <c r="R74" s="697" t="s">
        <v>107</v>
      </c>
      <c r="S74" s="698"/>
      <c r="T74" s="699"/>
    </row>
    <row r="75" spans="1:20">
      <c r="A75" s="20"/>
      <c r="B75" s="110" t="s">
        <v>501</v>
      </c>
      <c r="C75" s="111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4</v>
      </c>
      <c r="J75" s="120">
        <f>'wk16'!J75+I75</f>
        <v>79</v>
      </c>
      <c r="K75" s="611" t="s">
        <v>1108</v>
      </c>
      <c r="L75" s="627"/>
      <c r="M75" s="65"/>
      <c r="N75" s="706" t="s">
        <v>1082</v>
      </c>
      <c r="O75" s="707"/>
      <c r="P75" s="708"/>
      <c r="Q75" s="20"/>
    </row>
    <row r="76" spans="1:20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  <row r="77" spans="1:20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</sheetData>
  <sortState xmlns:xlrd2="http://schemas.microsoft.com/office/spreadsheetml/2017/richdata2" ref="B57:D72">
    <sortCondition descending="1" ref="D72"/>
  </sortState>
  <mergeCells count="67">
    <mergeCell ref="B38:C38"/>
    <mergeCell ref="F38:G38"/>
    <mergeCell ref="N38:O38"/>
    <mergeCell ref="B27:C27"/>
    <mergeCell ref="J27:K27"/>
    <mergeCell ref="N27:O27"/>
    <mergeCell ref="F27:G27"/>
    <mergeCell ref="N75:P75"/>
    <mergeCell ref="B5:C5"/>
    <mergeCell ref="K75:L75"/>
    <mergeCell ref="F67:L67"/>
    <mergeCell ref="F68:L68"/>
    <mergeCell ref="F71:L71"/>
    <mergeCell ref="F72:L72"/>
    <mergeCell ref="G74:H74"/>
    <mergeCell ref="F70:L70"/>
    <mergeCell ref="F69:L69"/>
    <mergeCell ref="B74:D74"/>
    <mergeCell ref="K74:L74"/>
    <mergeCell ref="F65:L65"/>
    <mergeCell ref="F58:L58"/>
    <mergeCell ref="F59:L59"/>
    <mergeCell ref="F61:L61"/>
    <mergeCell ref="G75:H75"/>
    <mergeCell ref="B1:C1"/>
    <mergeCell ref="F60:L60"/>
    <mergeCell ref="B56:C56"/>
    <mergeCell ref="F57:L57"/>
    <mergeCell ref="J38:K38"/>
    <mergeCell ref="F1:L2"/>
    <mergeCell ref="F66:L66"/>
    <mergeCell ref="F62:L62"/>
    <mergeCell ref="F63:L63"/>
    <mergeCell ref="F64:L64"/>
    <mergeCell ref="B3:E3"/>
    <mergeCell ref="F5:G5"/>
    <mergeCell ref="J5:K5"/>
    <mergeCell ref="B16:C16"/>
    <mergeCell ref="F16:G16"/>
    <mergeCell ref="R73:T73"/>
    <mergeCell ref="R74:T74"/>
    <mergeCell ref="N67:P67"/>
    <mergeCell ref="N68:P68"/>
    <mergeCell ref="N69:P69"/>
    <mergeCell ref="N70:P70"/>
    <mergeCell ref="N71:P71"/>
    <mergeCell ref="N72:P72"/>
    <mergeCell ref="N73:P73"/>
    <mergeCell ref="N74:P74"/>
    <mergeCell ref="R67:T67"/>
    <mergeCell ref="R68:T68"/>
    <mergeCell ref="R69:T69"/>
    <mergeCell ref="R70:T70"/>
    <mergeCell ref="R71:T71"/>
    <mergeCell ref="J16:K16"/>
    <mergeCell ref="N16:O16"/>
    <mergeCell ref="R72:T72"/>
    <mergeCell ref="R57:T57"/>
    <mergeCell ref="R54:T54"/>
    <mergeCell ref="R55:T55"/>
    <mergeCell ref="R56:T56"/>
    <mergeCell ref="R49:T49"/>
    <mergeCell ref="R50:T50"/>
    <mergeCell ref="R51:T51"/>
    <mergeCell ref="R52:T52"/>
    <mergeCell ref="R53:T53"/>
    <mergeCell ref="N66:P66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2E91-1F22-48D3-809A-6E574A1CD4DD}">
  <dimension ref="A1:S76"/>
  <sheetViews>
    <sheetView tabSelected="1" view="pageBreakPreview" topLeftCell="A52" zoomScale="190" zoomScaleNormal="150" zoomScaleSheetLayoutView="190" workbookViewId="0">
      <selection activeCell="K66" sqref="K66"/>
    </sheetView>
  </sheetViews>
  <sheetFormatPr defaultRowHeight="12.75"/>
  <cols>
    <col min="1" max="1" width="2.7109375" customWidth="1"/>
    <col min="2" max="2" width="3.85546875" customWidth="1"/>
    <col min="3" max="3" width="14.85546875" customWidth="1"/>
    <col min="4" max="4" width="5" customWidth="1"/>
    <col min="5" max="5" width="2.85546875" customWidth="1"/>
    <col min="6" max="6" width="3.5703125" customWidth="1"/>
    <col min="7" max="7" width="12.85546875" customWidth="1"/>
    <col min="8" max="8" width="3.7109375" customWidth="1"/>
    <col min="9" max="9" width="2.85546875" customWidth="1"/>
    <col min="10" max="10" width="3.5703125" customWidth="1"/>
    <col min="11" max="11" width="15" customWidth="1"/>
    <col min="12" max="12" width="3.85546875" customWidth="1"/>
    <col min="13" max="13" width="3" customWidth="1"/>
    <col min="14" max="14" width="3.42578125" customWidth="1"/>
    <col min="15" max="15" width="14.140625" customWidth="1"/>
    <col min="16" max="16" width="3.5703125" customWidth="1"/>
    <col min="17" max="17" width="2.140625" customWidth="1"/>
  </cols>
  <sheetData>
    <row r="1" spans="1:17">
      <c r="A1" s="20"/>
      <c r="B1" s="588">
        <f>'Team Totals'!$A$1</f>
        <v>2021</v>
      </c>
      <c r="C1" s="588"/>
      <c r="D1" s="64"/>
      <c r="E1" s="65"/>
      <c r="F1" s="591" t="s">
        <v>309</v>
      </c>
      <c r="G1" s="591"/>
      <c r="H1" s="591"/>
      <c r="I1" s="591"/>
      <c r="J1" s="591"/>
      <c r="K1" s="591"/>
      <c r="L1" s="591"/>
      <c r="M1" s="65"/>
      <c r="N1" s="65"/>
      <c r="O1" s="65"/>
      <c r="P1" s="65"/>
      <c r="Q1" s="20"/>
    </row>
    <row r="2" spans="1:17">
      <c r="A2" s="20"/>
      <c r="B2" s="64" t="s">
        <v>976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  <c r="Q2" s="20"/>
    </row>
    <row r="3" spans="1:17">
      <c r="A3" s="20"/>
      <c r="B3" s="587" t="s">
        <v>351</v>
      </c>
      <c r="C3" s="587"/>
      <c r="D3" s="587"/>
      <c r="E3" s="58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0"/>
    </row>
    <row r="4" spans="1:17">
      <c r="A4" s="20"/>
      <c r="B4" s="65"/>
      <c r="C4" s="65"/>
      <c r="D4" s="65"/>
      <c r="E4" s="65"/>
      <c r="F4" s="65"/>
      <c r="G4" s="65"/>
      <c r="H4" s="65"/>
      <c r="I4" s="65"/>
      <c r="J4" s="65"/>
      <c r="K4" s="103"/>
      <c r="L4" s="65"/>
      <c r="M4" s="65"/>
      <c r="N4" s="65"/>
      <c r="O4" s="65"/>
      <c r="P4" s="65"/>
      <c r="Q4" s="20"/>
    </row>
    <row r="5" spans="1:17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238" t="s">
        <v>688</v>
      </c>
      <c r="I5" s="65"/>
      <c r="J5" s="589" t="str">
        <f>'Team Totals'!$A$12</f>
        <v>Bullets</v>
      </c>
      <c r="K5" s="590"/>
      <c r="L5" s="68" t="s">
        <v>460</v>
      </c>
      <c r="M5" s="65"/>
      <c r="N5" s="501" t="str">
        <f>'Team Totals'!$A$4</f>
        <v>Cheetahs</v>
      </c>
      <c r="O5" s="502"/>
      <c r="P5" s="68" t="s">
        <v>460</v>
      </c>
      <c r="Q5" s="20"/>
    </row>
    <row r="6" spans="1:17">
      <c r="A6" s="20"/>
      <c r="B6" s="69" t="s">
        <v>110</v>
      </c>
      <c r="C6" s="70" t="s">
        <v>231</v>
      </c>
      <c r="D6" s="71">
        <v>9</v>
      </c>
      <c r="E6" s="65"/>
      <c r="F6" s="69" t="s">
        <v>110</v>
      </c>
      <c r="G6" s="70" t="s">
        <v>209</v>
      </c>
      <c r="H6" s="71">
        <v>15</v>
      </c>
      <c r="I6" s="65"/>
      <c r="J6" s="69" t="s">
        <v>110</v>
      </c>
      <c r="K6" s="70" t="s">
        <v>273</v>
      </c>
      <c r="L6" s="71">
        <v>3</v>
      </c>
      <c r="M6" s="65"/>
      <c r="N6" s="69" t="s">
        <v>110</v>
      </c>
      <c r="O6" s="70" t="s">
        <v>202</v>
      </c>
      <c r="P6" s="71">
        <v>15</v>
      </c>
      <c r="Q6" s="20"/>
    </row>
    <row r="7" spans="1:17">
      <c r="A7" s="20"/>
      <c r="B7" s="69" t="s">
        <v>111</v>
      </c>
      <c r="C7" s="70" t="s">
        <v>244</v>
      </c>
      <c r="D7" s="71">
        <v>0</v>
      </c>
      <c r="E7" s="65"/>
      <c r="F7" s="69" t="s">
        <v>111</v>
      </c>
      <c r="G7" s="70" t="s">
        <v>718</v>
      </c>
      <c r="H7" s="71">
        <v>6</v>
      </c>
      <c r="I7" s="65"/>
      <c r="J7" s="69" t="s">
        <v>111</v>
      </c>
      <c r="K7" s="70" t="s">
        <v>401</v>
      </c>
      <c r="L7" s="71">
        <v>0</v>
      </c>
      <c r="M7" s="65"/>
      <c r="N7" s="69" t="s">
        <v>111</v>
      </c>
      <c r="O7" s="70" t="s">
        <v>653</v>
      </c>
      <c r="P7" s="71">
        <v>0</v>
      </c>
      <c r="Q7" s="20"/>
    </row>
    <row r="8" spans="1:17">
      <c r="A8" s="20"/>
      <c r="B8" s="69" t="s">
        <v>111</v>
      </c>
      <c r="C8" s="70" t="s">
        <v>527</v>
      </c>
      <c r="D8" s="71">
        <v>0</v>
      </c>
      <c r="E8" s="65"/>
      <c r="F8" s="69" t="s">
        <v>111</v>
      </c>
      <c r="G8" s="70" t="s">
        <v>617</v>
      </c>
      <c r="H8" s="71">
        <v>0</v>
      </c>
      <c r="I8" s="65"/>
      <c r="J8" s="69" t="s">
        <v>111</v>
      </c>
      <c r="K8" s="70" t="s">
        <v>503</v>
      </c>
      <c r="L8" s="71">
        <v>0</v>
      </c>
      <c r="M8" s="65"/>
      <c r="N8" s="69" t="s">
        <v>111</v>
      </c>
      <c r="O8" s="70" t="s">
        <v>300</v>
      </c>
      <c r="P8" s="71">
        <v>6</v>
      </c>
      <c r="Q8" s="20"/>
    </row>
    <row r="9" spans="1:17">
      <c r="A9" s="20"/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685</v>
      </c>
      <c r="H9" s="71">
        <v>0</v>
      </c>
      <c r="I9" s="65"/>
      <c r="J9" s="69" t="s">
        <v>112</v>
      </c>
      <c r="K9" s="70" t="s">
        <v>291</v>
      </c>
      <c r="L9" s="71">
        <v>0</v>
      </c>
      <c r="M9" s="65"/>
      <c r="N9" s="69" t="s">
        <v>112</v>
      </c>
      <c r="O9" s="70" t="s">
        <v>226</v>
      </c>
      <c r="P9" s="71">
        <v>0</v>
      </c>
      <c r="Q9" s="20"/>
    </row>
    <row r="10" spans="1:17">
      <c r="A10" s="20"/>
      <c r="B10" s="69" t="s">
        <v>112</v>
      </c>
      <c r="C10" s="70" t="s">
        <v>828</v>
      </c>
      <c r="D10" s="71">
        <v>0</v>
      </c>
      <c r="E10" s="65"/>
      <c r="F10" s="69" t="s">
        <v>112</v>
      </c>
      <c r="G10" s="70" t="s">
        <v>200</v>
      </c>
      <c r="H10" s="71">
        <v>3</v>
      </c>
      <c r="I10" s="65"/>
      <c r="J10" s="69" t="s">
        <v>112</v>
      </c>
      <c r="K10" s="70" t="s">
        <v>580</v>
      </c>
      <c r="L10" s="71">
        <v>0</v>
      </c>
      <c r="M10" s="65"/>
      <c r="N10" s="69" t="s">
        <v>112</v>
      </c>
      <c r="O10" s="70" t="s">
        <v>241</v>
      </c>
      <c r="P10" s="71">
        <v>0</v>
      </c>
      <c r="Q10" s="20"/>
    </row>
    <row r="11" spans="1:17">
      <c r="A11" s="20"/>
      <c r="B11" s="69" t="s">
        <v>112</v>
      </c>
      <c r="C11" s="70" t="s">
        <v>248</v>
      </c>
      <c r="D11" s="71">
        <v>0</v>
      </c>
      <c r="E11" s="65"/>
      <c r="F11" s="69" t="s">
        <v>112</v>
      </c>
      <c r="G11" s="70" t="s">
        <v>342</v>
      </c>
      <c r="H11" s="71">
        <v>3</v>
      </c>
      <c r="I11" s="65"/>
      <c r="J11" s="69" t="s">
        <v>112</v>
      </c>
      <c r="K11" s="70" t="s">
        <v>799</v>
      </c>
      <c r="L11" s="71">
        <v>0</v>
      </c>
      <c r="M11" s="65"/>
      <c r="N11" s="69" t="s">
        <v>112</v>
      </c>
      <c r="O11" s="70" t="s">
        <v>644</v>
      </c>
      <c r="P11" s="71">
        <v>0</v>
      </c>
      <c r="Q11" s="20"/>
    </row>
    <row r="12" spans="1:17">
      <c r="A12" s="20"/>
      <c r="B12" s="69" t="s">
        <v>113</v>
      </c>
      <c r="C12" s="49" t="s">
        <v>242</v>
      </c>
      <c r="D12" s="71">
        <v>9</v>
      </c>
      <c r="E12" s="65"/>
      <c r="F12" s="69" t="s">
        <v>113</v>
      </c>
      <c r="G12" s="70" t="s">
        <v>268</v>
      </c>
      <c r="H12" s="71">
        <v>10</v>
      </c>
      <c r="I12" s="65"/>
      <c r="J12" s="69" t="s">
        <v>113</v>
      </c>
      <c r="K12" s="70" t="s">
        <v>237</v>
      </c>
      <c r="L12" s="71">
        <v>4</v>
      </c>
      <c r="M12" s="65"/>
      <c r="N12" s="69" t="s">
        <v>113</v>
      </c>
      <c r="O12" s="70" t="s">
        <v>770</v>
      </c>
      <c r="P12" s="71">
        <v>6</v>
      </c>
      <c r="Q12" s="20"/>
    </row>
    <row r="13" spans="1:17">
      <c r="A13" s="20"/>
      <c r="B13" s="69" t="s">
        <v>114</v>
      </c>
      <c r="C13" s="70" t="s">
        <v>465</v>
      </c>
      <c r="D13" s="71">
        <v>12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616</v>
      </c>
      <c r="L13" s="71">
        <v>0</v>
      </c>
      <c r="M13" s="65"/>
      <c r="N13" s="69" t="s">
        <v>114</v>
      </c>
      <c r="O13" s="70" t="s">
        <v>1111</v>
      </c>
      <c r="P13" s="71">
        <v>0</v>
      </c>
      <c r="Q13" s="20"/>
    </row>
    <row r="14" spans="1:17">
      <c r="A14" s="20"/>
      <c r="B14" s="69"/>
      <c r="C14" s="72" t="s">
        <v>28</v>
      </c>
      <c r="D14" s="73">
        <f>SUM(D6:D13)</f>
        <v>30</v>
      </c>
      <c r="E14" s="65"/>
      <c r="F14" s="69"/>
      <c r="G14" s="74" t="s">
        <v>28</v>
      </c>
      <c r="H14" s="73">
        <f>SUM(H6:H13)</f>
        <v>37</v>
      </c>
      <c r="I14" s="65"/>
      <c r="J14" s="69"/>
      <c r="K14" s="72" t="s">
        <v>28</v>
      </c>
      <c r="L14" s="73">
        <f>SUM(L6:L13)</f>
        <v>7</v>
      </c>
      <c r="M14" s="65"/>
      <c r="N14" s="69"/>
      <c r="O14" s="72" t="s">
        <v>28</v>
      </c>
      <c r="P14" s="73">
        <f>SUM(P6:P13)</f>
        <v>27</v>
      </c>
      <c r="Q14" s="20"/>
    </row>
    <row r="15" spans="1:17">
      <c r="A15" s="20"/>
      <c r="B15" s="65"/>
      <c r="C15" s="65"/>
      <c r="D15" s="506"/>
      <c r="E15" s="65"/>
      <c r="F15" s="65"/>
      <c r="G15" s="65"/>
      <c r="H15" s="506"/>
      <c r="I15" s="65"/>
      <c r="J15" s="65"/>
      <c r="K15" s="76"/>
      <c r="L15" s="506"/>
      <c r="M15" s="65"/>
      <c r="N15" s="65"/>
      <c r="O15" s="65"/>
      <c r="P15" s="506"/>
      <c r="Q15" s="20"/>
    </row>
    <row r="16" spans="1:17">
      <c r="A16" s="20"/>
      <c r="B16" s="589" t="str">
        <f>'Team Totals'!$A$19</f>
        <v>Dogs</v>
      </c>
      <c r="C16" s="590"/>
      <c r="D16" s="238" t="s">
        <v>688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  <c r="Q16" s="20"/>
    </row>
    <row r="17" spans="1:17">
      <c r="A17" s="20"/>
      <c r="B17" s="69" t="s">
        <v>110</v>
      </c>
      <c r="C17" s="70" t="s">
        <v>442</v>
      </c>
      <c r="D17" s="71">
        <v>6</v>
      </c>
      <c r="E17" s="65"/>
      <c r="F17" s="69" t="s">
        <v>110</v>
      </c>
      <c r="G17" s="70" t="s">
        <v>197</v>
      </c>
      <c r="H17" s="71">
        <v>5</v>
      </c>
      <c r="I17" s="65"/>
      <c r="J17" s="69" t="s">
        <v>110</v>
      </c>
      <c r="K17" s="70" t="s">
        <v>251</v>
      </c>
      <c r="L17" s="71">
        <v>6</v>
      </c>
      <c r="M17" s="65"/>
      <c r="N17" s="69" t="s">
        <v>110</v>
      </c>
      <c r="O17" s="70" t="s">
        <v>270</v>
      </c>
      <c r="P17" s="71">
        <v>0</v>
      </c>
      <c r="Q17" s="20"/>
    </row>
    <row r="18" spans="1:17">
      <c r="A18" s="20"/>
      <c r="B18" s="69" t="s">
        <v>111</v>
      </c>
      <c r="C18" s="70" t="s">
        <v>210</v>
      </c>
      <c r="D18" s="71">
        <v>0</v>
      </c>
      <c r="E18" s="65"/>
      <c r="F18" s="69" t="s">
        <v>111</v>
      </c>
      <c r="G18" s="70" t="s">
        <v>252</v>
      </c>
      <c r="H18" s="71">
        <v>0</v>
      </c>
      <c r="I18" s="65"/>
      <c r="J18" s="69" t="s">
        <v>111</v>
      </c>
      <c r="K18" s="70" t="s">
        <v>391</v>
      </c>
      <c r="L18" s="71">
        <v>0</v>
      </c>
      <c r="M18" s="65"/>
      <c r="N18" s="69" t="s">
        <v>111</v>
      </c>
      <c r="O18" s="70" t="s">
        <v>255</v>
      </c>
      <c r="P18" s="71">
        <v>0</v>
      </c>
      <c r="Q18" s="20"/>
    </row>
    <row r="19" spans="1:17">
      <c r="A19" s="20"/>
      <c r="B19" s="69" t="s">
        <v>111</v>
      </c>
      <c r="C19" s="70" t="s">
        <v>223</v>
      </c>
      <c r="D19" s="71">
        <v>12</v>
      </c>
      <c r="E19" s="65"/>
      <c r="F19" s="69" t="s">
        <v>111</v>
      </c>
      <c r="G19" s="70" t="s">
        <v>430</v>
      </c>
      <c r="H19" s="71">
        <v>0</v>
      </c>
      <c r="I19" s="65"/>
      <c r="J19" s="69" t="s">
        <v>111</v>
      </c>
      <c r="K19" s="70" t="s">
        <v>222</v>
      </c>
      <c r="L19" s="71">
        <v>10</v>
      </c>
      <c r="M19" s="65"/>
      <c r="N19" s="69" t="s">
        <v>111</v>
      </c>
      <c r="O19" s="70" t="s">
        <v>344</v>
      </c>
      <c r="P19" s="71">
        <v>0</v>
      </c>
      <c r="Q19" s="20"/>
    </row>
    <row r="20" spans="1:17">
      <c r="A20" s="20"/>
      <c r="B20" s="69" t="s">
        <v>112</v>
      </c>
      <c r="C20" s="70" t="s">
        <v>279</v>
      </c>
      <c r="D20" s="71">
        <v>0</v>
      </c>
      <c r="E20" s="65"/>
      <c r="F20" s="69" t="s">
        <v>112</v>
      </c>
      <c r="G20" s="70" t="s">
        <v>228</v>
      </c>
      <c r="H20" s="71">
        <v>0</v>
      </c>
      <c r="I20" s="65"/>
      <c r="J20" s="69" t="s">
        <v>112</v>
      </c>
      <c r="K20" s="70" t="s">
        <v>298</v>
      </c>
      <c r="L20" s="71">
        <v>3</v>
      </c>
      <c r="M20" s="65"/>
      <c r="N20" s="69" t="s">
        <v>112</v>
      </c>
      <c r="O20" s="70" t="s">
        <v>266</v>
      </c>
      <c r="P20" s="71">
        <v>3</v>
      </c>
      <c r="Q20" s="20"/>
    </row>
    <row r="21" spans="1:17">
      <c r="A21" s="20"/>
      <c r="B21" s="69" t="s">
        <v>112</v>
      </c>
      <c r="C21" s="70" t="s">
        <v>303</v>
      </c>
      <c r="D21" s="71">
        <v>0</v>
      </c>
      <c r="E21" s="65"/>
      <c r="F21" s="69" t="s">
        <v>112</v>
      </c>
      <c r="G21" s="70" t="s">
        <v>434</v>
      </c>
      <c r="H21" s="71">
        <v>0</v>
      </c>
      <c r="I21" s="65"/>
      <c r="J21" s="69" t="s">
        <v>112</v>
      </c>
      <c r="K21" s="70" t="s">
        <v>393</v>
      </c>
      <c r="L21" s="71">
        <v>0</v>
      </c>
      <c r="M21" s="65"/>
      <c r="N21" s="69" t="s">
        <v>112</v>
      </c>
      <c r="O21" s="70" t="s">
        <v>205</v>
      </c>
      <c r="P21" s="71">
        <v>6</v>
      </c>
      <c r="Q21" s="20"/>
    </row>
    <row r="22" spans="1:17">
      <c r="A22" s="20"/>
      <c r="B22" s="69" t="s">
        <v>112</v>
      </c>
      <c r="C22" s="70" t="s">
        <v>835</v>
      </c>
      <c r="D22" s="71">
        <v>0</v>
      </c>
      <c r="E22" s="65"/>
      <c r="F22" s="69" t="s">
        <v>112</v>
      </c>
      <c r="G22" s="70" t="s">
        <v>435</v>
      </c>
      <c r="H22" s="71">
        <v>0</v>
      </c>
      <c r="I22" s="65"/>
      <c r="J22" s="69" t="s">
        <v>112</v>
      </c>
      <c r="K22" s="70" t="s">
        <v>392</v>
      </c>
      <c r="L22" s="71">
        <v>6</v>
      </c>
      <c r="M22" s="65"/>
      <c r="N22" s="69" t="s">
        <v>112</v>
      </c>
      <c r="O22" s="70" t="s">
        <v>850</v>
      </c>
      <c r="P22" s="71">
        <v>0</v>
      </c>
      <c r="Q22" s="20"/>
    </row>
    <row r="23" spans="1:17">
      <c r="A23" s="20"/>
      <c r="B23" s="69" t="s">
        <v>113</v>
      </c>
      <c r="C23" s="70" t="s">
        <v>294</v>
      </c>
      <c r="D23" s="71">
        <v>20</v>
      </c>
      <c r="E23" s="65"/>
      <c r="F23" s="69" t="s">
        <v>113</v>
      </c>
      <c r="G23" s="70" t="s">
        <v>436</v>
      </c>
      <c r="H23" s="71">
        <v>12</v>
      </c>
      <c r="I23" s="65"/>
      <c r="J23" s="69" t="s">
        <v>113</v>
      </c>
      <c r="K23" s="70" t="s">
        <v>544</v>
      </c>
      <c r="L23" s="71">
        <v>4</v>
      </c>
      <c r="M23" s="65"/>
      <c r="N23" s="69" t="s">
        <v>113</v>
      </c>
      <c r="O23" s="70" t="s">
        <v>437</v>
      </c>
      <c r="P23" s="71">
        <v>0</v>
      </c>
      <c r="Q23" s="20"/>
    </row>
    <row r="24" spans="1:17">
      <c r="A24" s="20"/>
      <c r="B24" s="69" t="s">
        <v>114</v>
      </c>
      <c r="C24" s="70" t="s">
        <v>484</v>
      </c>
      <c r="D24" s="71">
        <v>6</v>
      </c>
      <c r="E24" s="65"/>
      <c r="F24" s="69" t="s">
        <v>114</v>
      </c>
      <c r="G24" s="70" t="s">
        <v>480</v>
      </c>
      <c r="H24" s="71">
        <v>12</v>
      </c>
      <c r="I24" s="65"/>
      <c r="J24" s="69" t="s">
        <v>114</v>
      </c>
      <c r="K24" s="70" t="s">
        <v>613</v>
      </c>
      <c r="L24" s="71">
        <v>0</v>
      </c>
      <c r="M24" s="65"/>
      <c r="N24" s="69" t="s">
        <v>114</v>
      </c>
      <c r="O24" s="70" t="s">
        <v>975</v>
      </c>
      <c r="P24" s="71">
        <v>0</v>
      </c>
      <c r="Q24" s="20"/>
    </row>
    <row r="25" spans="1:17">
      <c r="A25" s="20"/>
      <c r="B25" s="69"/>
      <c r="C25" s="72" t="s">
        <v>28</v>
      </c>
      <c r="D25" s="73">
        <f>SUM(D17:D24)</f>
        <v>44</v>
      </c>
      <c r="E25" s="65"/>
      <c r="F25" s="69"/>
      <c r="G25" s="74" t="s">
        <v>28</v>
      </c>
      <c r="H25" s="73">
        <f>SUM(H17:H24)</f>
        <v>29</v>
      </c>
      <c r="I25" s="65"/>
      <c r="J25" s="69"/>
      <c r="K25" s="72" t="s">
        <v>28</v>
      </c>
      <c r="L25" s="73">
        <f>SUM(L17:L24)</f>
        <v>29</v>
      </c>
      <c r="M25" s="65"/>
      <c r="N25" s="69"/>
      <c r="O25" s="72" t="s">
        <v>28</v>
      </c>
      <c r="P25" s="73">
        <f>SUM(P17:P24)</f>
        <v>9</v>
      </c>
      <c r="Q25" s="20"/>
    </row>
    <row r="26" spans="1:17">
      <c r="A26" s="20"/>
      <c r="B26" s="65"/>
      <c r="C26" s="65"/>
      <c r="D26" s="506"/>
      <c r="E26" s="65"/>
      <c r="F26" s="65"/>
      <c r="G26" s="65"/>
      <c r="H26" s="506"/>
      <c r="I26" s="65"/>
      <c r="J26" s="65"/>
      <c r="K26" s="65"/>
      <c r="L26" s="506"/>
      <c r="M26" s="65"/>
      <c r="N26" s="65"/>
      <c r="O26" s="65"/>
      <c r="P26" s="506"/>
      <c r="Q26" s="20"/>
    </row>
    <row r="27" spans="1:17">
      <c r="A27" s="20"/>
      <c r="B27" s="589" t="s">
        <v>159</v>
      </c>
      <c r="C27" s="590"/>
      <c r="D27" s="238" t="s">
        <v>688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238" t="s">
        <v>688</v>
      </c>
      <c r="M27" s="65"/>
      <c r="N27" s="589" t="s">
        <v>84</v>
      </c>
      <c r="O27" s="590"/>
      <c r="P27" s="68" t="s">
        <v>460</v>
      </c>
      <c r="Q27" s="20"/>
    </row>
    <row r="28" spans="1:17">
      <c r="A28" s="20"/>
      <c r="B28" s="69" t="s">
        <v>110</v>
      </c>
      <c r="C28" s="70" t="s">
        <v>230</v>
      </c>
      <c r="D28" s="71">
        <v>3</v>
      </c>
      <c r="E28" s="65"/>
      <c r="F28" s="69" t="s">
        <v>110</v>
      </c>
      <c r="G28" s="70" t="s">
        <v>263</v>
      </c>
      <c r="H28" s="71">
        <v>10</v>
      </c>
      <c r="I28" s="65"/>
      <c r="J28" s="69" t="s">
        <v>110</v>
      </c>
      <c r="K28" s="70" t="s">
        <v>238</v>
      </c>
      <c r="L28" s="71">
        <v>0</v>
      </c>
      <c r="M28" s="65"/>
      <c r="N28" s="69" t="s">
        <v>110</v>
      </c>
      <c r="O28" s="70" t="s">
        <v>396</v>
      </c>
      <c r="P28" s="71">
        <v>9</v>
      </c>
      <c r="Q28" s="20"/>
    </row>
    <row r="29" spans="1:17">
      <c r="A29" s="20"/>
      <c r="B29" s="69" t="s">
        <v>111</v>
      </c>
      <c r="C29" s="70" t="s">
        <v>254</v>
      </c>
      <c r="D29" s="71">
        <v>0</v>
      </c>
      <c r="E29" s="65"/>
      <c r="F29" s="69" t="s">
        <v>111</v>
      </c>
      <c r="G29" s="70" t="s">
        <v>201</v>
      </c>
      <c r="H29" s="71">
        <v>0</v>
      </c>
      <c r="I29" s="65"/>
      <c r="J29" s="69" t="s">
        <v>111</v>
      </c>
      <c r="K29" s="70" t="s">
        <v>204</v>
      </c>
      <c r="L29" s="71">
        <v>12</v>
      </c>
      <c r="M29" s="65"/>
      <c r="N29" s="69" t="s">
        <v>111</v>
      </c>
      <c r="O29" s="70" t="s">
        <v>245</v>
      </c>
      <c r="P29" s="71">
        <v>0</v>
      </c>
      <c r="Q29" s="20"/>
    </row>
    <row r="30" spans="1:17">
      <c r="A30" s="20"/>
      <c r="B30" s="69" t="s">
        <v>111</v>
      </c>
      <c r="C30" s="70" t="s">
        <v>284</v>
      </c>
      <c r="D30" s="71">
        <v>0</v>
      </c>
      <c r="E30" s="65"/>
      <c r="F30" s="69" t="s">
        <v>111</v>
      </c>
      <c r="G30" s="70" t="s">
        <v>446</v>
      </c>
      <c r="H30" s="71">
        <v>9</v>
      </c>
      <c r="I30" s="65"/>
      <c r="J30" s="69" t="s">
        <v>111</v>
      </c>
      <c r="K30" s="70" t="s">
        <v>940</v>
      </c>
      <c r="L30" s="71">
        <v>0</v>
      </c>
      <c r="M30" s="65"/>
      <c r="N30" s="69" t="s">
        <v>111</v>
      </c>
      <c r="O30" s="70" t="s">
        <v>290</v>
      </c>
      <c r="P30" s="71">
        <v>0</v>
      </c>
      <c r="Q30" s="20"/>
    </row>
    <row r="31" spans="1:17">
      <c r="A31" s="20"/>
      <c r="B31" s="69" t="s">
        <v>112</v>
      </c>
      <c r="C31" s="70" t="s">
        <v>490</v>
      </c>
      <c r="D31" s="71">
        <v>0</v>
      </c>
      <c r="E31" s="65"/>
      <c r="F31" s="69" t="s">
        <v>112</v>
      </c>
      <c r="G31" s="70" t="s">
        <v>267</v>
      </c>
      <c r="H31" s="71">
        <v>0</v>
      </c>
      <c r="I31" s="65"/>
      <c r="J31" s="69" t="s">
        <v>112</v>
      </c>
      <c r="K31" s="70" t="s">
        <v>260</v>
      </c>
      <c r="L31" s="71">
        <v>3</v>
      </c>
      <c r="M31" s="65"/>
      <c r="N31" s="69" t="s">
        <v>112</v>
      </c>
      <c r="O31" s="70" t="s">
        <v>281</v>
      </c>
      <c r="P31" s="71">
        <v>0</v>
      </c>
      <c r="Q31" s="20"/>
    </row>
    <row r="32" spans="1:17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0</v>
      </c>
      <c r="I32" s="65"/>
      <c r="J32" s="69" t="s">
        <v>112</v>
      </c>
      <c r="K32" s="70" t="s">
        <v>419</v>
      </c>
      <c r="L32" s="71">
        <v>0</v>
      </c>
      <c r="M32" s="65"/>
      <c r="N32" s="69" t="s">
        <v>112</v>
      </c>
      <c r="O32" s="70" t="s">
        <v>311</v>
      </c>
      <c r="P32" s="71">
        <v>3</v>
      </c>
      <c r="Q32" s="20"/>
    </row>
    <row r="33" spans="1:17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227</v>
      </c>
      <c r="H33" s="71">
        <v>3</v>
      </c>
      <c r="I33" s="65"/>
      <c r="J33" s="69" t="s">
        <v>112</v>
      </c>
      <c r="K33" s="70" t="s">
        <v>225</v>
      </c>
      <c r="L33" s="71">
        <v>0</v>
      </c>
      <c r="M33" s="65"/>
      <c r="N33" s="69" t="s">
        <v>112</v>
      </c>
      <c r="O33" s="70" t="s">
        <v>220</v>
      </c>
      <c r="P33" s="71">
        <v>3</v>
      </c>
      <c r="Q33" s="20"/>
    </row>
    <row r="34" spans="1:17">
      <c r="A34" s="20"/>
      <c r="B34" s="69" t="s">
        <v>113</v>
      </c>
      <c r="C34" s="70" t="s">
        <v>196</v>
      </c>
      <c r="D34" s="71">
        <v>8</v>
      </c>
      <c r="E34" s="65"/>
      <c r="F34" s="69" t="s">
        <v>113</v>
      </c>
      <c r="G34" s="70" t="s">
        <v>348</v>
      </c>
      <c r="H34" s="71">
        <v>6</v>
      </c>
      <c r="I34" s="65"/>
      <c r="J34" s="69" t="s">
        <v>113</v>
      </c>
      <c r="K34" s="70" t="s">
        <v>305</v>
      </c>
      <c r="L34" s="71">
        <v>11</v>
      </c>
      <c r="M34" s="65"/>
      <c r="N34" s="69" t="s">
        <v>113</v>
      </c>
      <c r="O34" s="70" t="s">
        <v>287</v>
      </c>
      <c r="P34" s="71">
        <v>7</v>
      </c>
      <c r="Q34" s="20"/>
    </row>
    <row r="35" spans="1:17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0</v>
      </c>
      <c r="M35" s="65"/>
      <c r="N35" s="69" t="s">
        <v>114</v>
      </c>
      <c r="O35" s="70" t="s">
        <v>481</v>
      </c>
      <c r="P35" s="71">
        <v>0</v>
      </c>
      <c r="Q35" s="20"/>
    </row>
    <row r="36" spans="1:17">
      <c r="A36" s="20"/>
      <c r="B36" s="69"/>
      <c r="C36" s="72" t="s">
        <v>28</v>
      </c>
      <c r="D36" s="73">
        <f>SUM(D28:D35)</f>
        <v>11</v>
      </c>
      <c r="E36" s="65"/>
      <c r="F36" s="69"/>
      <c r="G36" s="72" t="s">
        <v>28</v>
      </c>
      <c r="H36" s="73">
        <f>SUM(H28:H35)</f>
        <v>28</v>
      </c>
      <c r="I36" s="65"/>
      <c r="J36" s="69"/>
      <c r="K36" s="72" t="s">
        <v>28</v>
      </c>
      <c r="L36" s="73">
        <f>SUM(L28:L35)</f>
        <v>26</v>
      </c>
      <c r="M36" s="65"/>
      <c r="N36" s="507"/>
      <c r="O36" s="74" t="s">
        <v>28</v>
      </c>
      <c r="P36" s="73">
        <f>SUM(P28:P35)</f>
        <v>22</v>
      </c>
      <c r="Q36" s="20"/>
    </row>
    <row r="37" spans="1:17">
      <c r="A37" s="20"/>
      <c r="B37" s="65"/>
      <c r="C37" s="65"/>
      <c r="D37" s="506"/>
      <c r="E37" s="65"/>
      <c r="F37" s="65"/>
      <c r="G37" s="64"/>
      <c r="H37" s="506"/>
      <c r="I37" s="65"/>
      <c r="J37" s="65"/>
      <c r="K37" s="64"/>
      <c r="L37" s="78"/>
      <c r="M37" s="65"/>
      <c r="N37" s="65"/>
      <c r="O37" s="64"/>
      <c r="P37" s="506"/>
      <c r="Q37" s="20"/>
    </row>
    <row r="38" spans="1:17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20"/>
    </row>
    <row r="39" spans="1:17">
      <c r="A39" s="20"/>
      <c r="B39" s="79" t="s">
        <v>110</v>
      </c>
      <c r="C39" s="80" t="s">
        <v>282</v>
      </c>
      <c r="D39" s="71">
        <v>9</v>
      </c>
      <c r="E39" s="65"/>
      <c r="F39" s="69" t="s">
        <v>110</v>
      </c>
      <c r="G39" s="70" t="s">
        <v>221</v>
      </c>
      <c r="H39" s="71">
        <v>12</v>
      </c>
      <c r="I39" s="65"/>
      <c r="J39" s="69" t="s">
        <v>110</v>
      </c>
      <c r="K39" s="70" t="s">
        <v>269</v>
      </c>
      <c r="L39" s="71">
        <v>3</v>
      </c>
      <c r="M39" s="65"/>
      <c r="N39" s="69" t="s">
        <v>110</v>
      </c>
      <c r="O39" s="70" t="s">
        <v>302</v>
      </c>
      <c r="P39" s="71">
        <v>3</v>
      </c>
      <c r="Q39" s="20"/>
    </row>
    <row r="40" spans="1:17">
      <c r="A40" s="20"/>
      <c r="B40" s="79" t="s">
        <v>111</v>
      </c>
      <c r="C40" s="80" t="s">
        <v>216</v>
      </c>
      <c r="D40" s="71">
        <v>6</v>
      </c>
      <c r="E40" s="65"/>
      <c r="F40" s="69" t="s">
        <v>111</v>
      </c>
      <c r="G40" s="70" t="s">
        <v>423</v>
      </c>
      <c r="H40" s="71">
        <v>0</v>
      </c>
      <c r="I40" s="65"/>
      <c r="J40" s="69" t="s">
        <v>111</v>
      </c>
      <c r="K40" s="70" t="s">
        <v>454</v>
      </c>
      <c r="L40" s="71">
        <v>0</v>
      </c>
      <c r="M40" s="65"/>
      <c r="N40" s="69" t="s">
        <v>111</v>
      </c>
      <c r="O40" s="70" t="s">
        <v>233</v>
      </c>
      <c r="P40" s="71">
        <v>6</v>
      </c>
      <c r="Q40" s="20"/>
    </row>
    <row r="41" spans="1:17">
      <c r="A41" s="20"/>
      <c r="B41" s="79" t="s">
        <v>111</v>
      </c>
      <c r="C41" s="80" t="s">
        <v>306</v>
      </c>
      <c r="D41" s="71">
        <v>0</v>
      </c>
      <c r="E41" s="65"/>
      <c r="F41" s="69" t="s">
        <v>111</v>
      </c>
      <c r="G41" s="70" t="s">
        <v>425</v>
      </c>
      <c r="H41" s="71">
        <v>0</v>
      </c>
      <c r="I41" s="65"/>
      <c r="J41" s="69" t="s">
        <v>111</v>
      </c>
      <c r="K41" s="70" t="s">
        <v>455</v>
      </c>
      <c r="L41" s="71">
        <v>0</v>
      </c>
      <c r="M41" s="65"/>
      <c r="N41" s="69" t="s">
        <v>111</v>
      </c>
      <c r="O41" s="70" t="s">
        <v>870</v>
      </c>
      <c r="P41" s="71">
        <v>0</v>
      </c>
      <c r="Q41" s="20"/>
    </row>
    <row r="42" spans="1:17">
      <c r="A42" s="20"/>
      <c r="B42" s="79" t="s">
        <v>112</v>
      </c>
      <c r="C42" s="80" t="s">
        <v>286</v>
      </c>
      <c r="D42" s="71">
        <v>9</v>
      </c>
      <c r="E42" s="65"/>
      <c r="F42" s="69" t="s">
        <v>112</v>
      </c>
      <c r="G42" s="70" t="s">
        <v>426</v>
      </c>
      <c r="H42" s="71">
        <v>3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296</v>
      </c>
      <c r="P42" s="71">
        <v>6</v>
      </c>
      <c r="Q42" s="20"/>
    </row>
    <row r="43" spans="1:17">
      <c r="A43" s="20"/>
      <c r="B43" s="79" t="s">
        <v>112</v>
      </c>
      <c r="C43" s="80" t="s">
        <v>418</v>
      </c>
      <c r="D43" s="71">
        <v>0</v>
      </c>
      <c r="E43" s="65"/>
      <c r="F43" s="69" t="s">
        <v>112</v>
      </c>
      <c r="G43" s="70" t="s">
        <v>427</v>
      </c>
      <c r="H43" s="71">
        <v>3</v>
      </c>
      <c r="I43" s="65"/>
      <c r="J43" s="69" t="s">
        <v>112</v>
      </c>
      <c r="K43" s="70" t="s">
        <v>276</v>
      </c>
      <c r="L43" s="71">
        <v>0</v>
      </c>
      <c r="M43" s="65"/>
      <c r="N43" s="69" t="s">
        <v>112</v>
      </c>
      <c r="O43" s="70" t="s">
        <v>256</v>
      </c>
      <c r="P43" s="71">
        <v>0</v>
      </c>
      <c r="Q43" s="20"/>
    </row>
    <row r="44" spans="1:17">
      <c r="A44" s="20"/>
      <c r="B44" s="79" t="s">
        <v>112</v>
      </c>
      <c r="C44" s="80" t="s">
        <v>416</v>
      </c>
      <c r="D44" s="71">
        <v>0</v>
      </c>
      <c r="E44" s="65"/>
      <c r="F44" s="69" t="s">
        <v>112</v>
      </c>
      <c r="G44" s="70" t="s">
        <v>699</v>
      </c>
      <c r="H44" s="71">
        <v>0</v>
      </c>
      <c r="I44" s="65"/>
      <c r="J44" s="69" t="s">
        <v>112</v>
      </c>
      <c r="K44" s="70" t="s">
        <v>295</v>
      </c>
      <c r="L44" s="71">
        <v>0</v>
      </c>
      <c r="M44" s="65"/>
      <c r="N44" s="69" t="s">
        <v>112</v>
      </c>
      <c r="O44" s="70" t="s">
        <v>451</v>
      </c>
      <c r="P44" s="71">
        <v>3</v>
      </c>
      <c r="Q44" s="20"/>
    </row>
    <row r="45" spans="1:17">
      <c r="A45" s="20"/>
      <c r="B45" s="79" t="s">
        <v>113</v>
      </c>
      <c r="C45" s="80" t="s">
        <v>307</v>
      </c>
      <c r="D45" s="71">
        <v>6</v>
      </c>
      <c r="E45" s="65"/>
      <c r="F45" s="69" t="s">
        <v>113</v>
      </c>
      <c r="G45" s="70" t="s">
        <v>198</v>
      </c>
      <c r="H45" s="71">
        <v>11</v>
      </c>
      <c r="I45" s="65"/>
      <c r="J45" s="69" t="s">
        <v>113</v>
      </c>
      <c r="K45" s="70" t="s">
        <v>262</v>
      </c>
      <c r="L45" s="71">
        <v>11</v>
      </c>
      <c r="M45" s="65"/>
      <c r="N45" s="69" t="s">
        <v>113</v>
      </c>
      <c r="O45" s="70" t="s">
        <v>343</v>
      </c>
      <c r="P45" s="71">
        <v>9</v>
      </c>
      <c r="Q45" s="20"/>
    </row>
    <row r="46" spans="1:17">
      <c r="A46" s="20"/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482</v>
      </c>
      <c r="H46" s="71">
        <v>0</v>
      </c>
      <c r="I46" s="65"/>
      <c r="J46" s="69" t="s">
        <v>114</v>
      </c>
      <c r="K46" s="70" t="s">
        <v>1110</v>
      </c>
      <c r="L46" s="71">
        <v>0</v>
      </c>
      <c r="M46" s="65"/>
      <c r="N46" s="69" t="s">
        <v>114</v>
      </c>
      <c r="O46" s="70" t="s">
        <v>485</v>
      </c>
      <c r="P46" s="71">
        <v>0</v>
      </c>
      <c r="Q46" s="20"/>
    </row>
    <row r="47" spans="1:17">
      <c r="A47" s="20"/>
      <c r="B47" s="69"/>
      <c r="C47" s="72" t="s">
        <v>28</v>
      </c>
      <c r="D47" s="73">
        <f>SUM(D39:D46)</f>
        <v>30</v>
      </c>
      <c r="E47" s="65"/>
      <c r="F47" s="69"/>
      <c r="G47" s="72" t="s">
        <v>28</v>
      </c>
      <c r="H47" s="73">
        <f>SUM(H39:H46)</f>
        <v>29</v>
      </c>
      <c r="I47" s="65"/>
      <c r="J47" s="69"/>
      <c r="K47" s="72" t="s">
        <v>28</v>
      </c>
      <c r="L47" s="73">
        <f>SUM(L39:L46)</f>
        <v>14</v>
      </c>
      <c r="M47" s="65"/>
      <c r="N47" s="69"/>
      <c r="O47" s="72" t="s">
        <v>28</v>
      </c>
      <c r="P47" s="73">
        <f>SUM(P39:P46)</f>
        <v>27</v>
      </c>
      <c r="Q47" s="20"/>
    </row>
    <row r="48" spans="1:17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0"/>
    </row>
    <row r="49" spans="1:19">
      <c r="A49" s="20"/>
      <c r="B49" s="516" t="s">
        <v>31</v>
      </c>
      <c r="C49" s="106"/>
      <c r="D49" s="106"/>
      <c r="E49" s="106"/>
      <c r="F49" s="106" t="s">
        <v>152</v>
      </c>
      <c r="G49" s="106"/>
      <c r="H49" s="106"/>
      <c r="I49" s="105"/>
      <c r="J49" s="552"/>
      <c r="K49" s="565"/>
      <c r="L49" s="565"/>
      <c r="M49" s="565" t="s">
        <v>153</v>
      </c>
      <c r="N49" s="565"/>
      <c r="O49" s="566" t="s">
        <v>976</v>
      </c>
      <c r="P49" s="567"/>
      <c r="Q49" s="20"/>
    </row>
    <row r="50" spans="1:19">
      <c r="A50" s="20"/>
      <c r="B50" s="445" t="s">
        <v>83</v>
      </c>
      <c r="C50" s="534" t="s">
        <v>26</v>
      </c>
      <c r="D50" s="535">
        <f>P14</f>
        <v>27</v>
      </c>
      <c r="E50" s="536"/>
      <c r="F50" s="450" t="s">
        <v>83</v>
      </c>
      <c r="G50" s="534" t="s">
        <v>25</v>
      </c>
      <c r="H50" s="535">
        <f>L25</f>
        <v>29</v>
      </c>
      <c r="I50" s="226"/>
      <c r="J50" s="373"/>
      <c r="K50" s="517" t="s">
        <v>20</v>
      </c>
      <c r="L50" s="518">
        <f>L14</f>
        <v>7</v>
      </c>
      <c r="M50" s="519"/>
      <c r="N50" s="559"/>
      <c r="O50" s="517" t="s">
        <v>161</v>
      </c>
      <c r="P50" s="520">
        <f>L47</f>
        <v>14</v>
      </c>
      <c r="Q50" s="684"/>
      <c r="R50" s="684"/>
      <c r="S50" s="684"/>
    </row>
    <row r="51" spans="1:19">
      <c r="A51" s="20"/>
      <c r="B51" s="446"/>
      <c r="C51" s="537" t="s">
        <v>647</v>
      </c>
      <c r="D51" s="538">
        <f>H36</f>
        <v>28</v>
      </c>
      <c r="E51" s="538"/>
      <c r="F51" s="538"/>
      <c r="G51" s="537" t="s">
        <v>648</v>
      </c>
      <c r="H51" s="538">
        <f>P25</f>
        <v>9</v>
      </c>
      <c r="I51" s="152"/>
      <c r="J51" s="99" t="s">
        <v>32</v>
      </c>
      <c r="K51" s="521" t="s">
        <v>681</v>
      </c>
      <c r="L51" s="522">
        <f>D25</f>
        <v>44</v>
      </c>
      <c r="M51" s="523"/>
      <c r="N51" s="304" t="s">
        <v>32</v>
      </c>
      <c r="O51" s="521" t="s">
        <v>682</v>
      </c>
      <c r="P51" s="524">
        <f>H14</f>
        <v>37</v>
      </c>
      <c r="Q51" s="684"/>
      <c r="R51" s="684"/>
      <c r="S51" s="684"/>
    </row>
    <row r="52" spans="1:19">
      <c r="A52" s="20"/>
      <c r="B52" s="447"/>
      <c r="C52" s="558"/>
      <c r="D52" s="558"/>
      <c r="E52" s="540"/>
      <c r="F52" s="544"/>
      <c r="G52" s="558"/>
      <c r="H52" s="558"/>
      <c r="I52" s="152"/>
      <c r="J52" s="460"/>
      <c r="K52" s="560"/>
      <c r="L52" s="560"/>
      <c r="M52" s="523"/>
      <c r="N52" s="523"/>
      <c r="O52" s="560"/>
      <c r="P52" s="561"/>
      <c r="Q52" s="684"/>
      <c r="R52" s="684"/>
      <c r="S52" s="684"/>
    </row>
    <row r="53" spans="1:19">
      <c r="A53" s="20"/>
      <c r="B53" s="448" t="s">
        <v>83</v>
      </c>
      <c r="C53" s="537" t="s">
        <v>160</v>
      </c>
      <c r="D53" s="538">
        <f>P47</f>
        <v>27</v>
      </c>
      <c r="E53" s="540"/>
      <c r="F53" s="538"/>
      <c r="G53" s="537" t="s">
        <v>115</v>
      </c>
      <c r="H53" s="538">
        <f>D14</f>
        <v>30</v>
      </c>
      <c r="I53" s="152"/>
      <c r="J53" s="469" t="s">
        <v>83</v>
      </c>
      <c r="K53" s="521" t="s">
        <v>162</v>
      </c>
      <c r="L53" s="522">
        <f>H25</f>
        <v>29</v>
      </c>
      <c r="M53" s="523"/>
      <c r="N53" s="562"/>
      <c r="O53" s="521" t="s">
        <v>159</v>
      </c>
      <c r="P53" s="524">
        <f>D36</f>
        <v>11</v>
      </c>
      <c r="Q53" s="684"/>
      <c r="R53" s="684"/>
      <c r="S53" s="684"/>
    </row>
    <row r="54" spans="1:19">
      <c r="A54" s="20"/>
      <c r="B54" s="459"/>
      <c r="C54" s="542" t="s">
        <v>467</v>
      </c>
      <c r="D54" s="543">
        <f>P36</f>
        <v>22</v>
      </c>
      <c r="E54" s="542"/>
      <c r="F54" s="305" t="s">
        <v>32</v>
      </c>
      <c r="G54" s="542" t="s">
        <v>1115</v>
      </c>
      <c r="H54" s="543">
        <f>D47</f>
        <v>30</v>
      </c>
      <c r="I54" s="228"/>
      <c r="J54" s="148"/>
      <c r="K54" s="527" t="s">
        <v>573</v>
      </c>
      <c r="L54" s="528">
        <f>L36</f>
        <v>26</v>
      </c>
      <c r="M54" s="529"/>
      <c r="N54" s="305" t="s">
        <v>32</v>
      </c>
      <c r="O54" s="527" t="s">
        <v>472</v>
      </c>
      <c r="P54" s="530">
        <f>H47</f>
        <v>29</v>
      </c>
      <c r="Q54" s="672"/>
      <c r="R54" s="672"/>
      <c r="S54" s="672"/>
    </row>
    <row r="55" spans="1:19">
      <c r="A55" s="20"/>
      <c r="B55" s="497"/>
      <c r="C55" s="570"/>
      <c r="D55" s="572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Q55" s="672"/>
      <c r="R55" s="672"/>
      <c r="S55" s="672"/>
    </row>
    <row r="56" spans="1:19">
      <c r="A56" s="20"/>
      <c r="B56" s="608" t="s">
        <v>977</v>
      </c>
      <c r="C56" s="705"/>
      <c r="D56" s="583" t="s">
        <v>29</v>
      </c>
      <c r="E56" s="65"/>
      <c r="F56" s="505" t="s">
        <v>33</v>
      </c>
      <c r="G56" s="106"/>
      <c r="H56" s="106"/>
      <c r="I56" s="106"/>
      <c r="J56" s="106"/>
      <c r="K56" s="106"/>
      <c r="L56" s="105"/>
      <c r="M56" s="107"/>
      <c r="N56" s="505" t="s">
        <v>59</v>
      </c>
      <c r="O56" s="106"/>
      <c r="P56" s="106"/>
      <c r="Q56" s="672"/>
      <c r="R56" s="672"/>
      <c r="S56" s="672"/>
    </row>
    <row r="57" spans="1:19">
      <c r="A57" s="20"/>
      <c r="B57" s="497" t="s">
        <v>21</v>
      </c>
      <c r="C57" s="498"/>
      <c r="D57" s="81">
        <f>$D$25</f>
        <v>44</v>
      </c>
      <c r="E57" s="65"/>
      <c r="F57" s="611" t="s">
        <v>1118</v>
      </c>
      <c r="G57" s="612"/>
      <c r="H57" s="612"/>
      <c r="I57" s="612"/>
      <c r="J57" s="612"/>
      <c r="K57" s="612"/>
      <c r="L57" s="627"/>
      <c r="M57" s="112"/>
      <c r="N57" s="113" t="s">
        <v>181</v>
      </c>
      <c r="O57" s="89"/>
      <c r="P57" s="568"/>
      <c r="Q57" s="672"/>
      <c r="R57" s="672"/>
      <c r="S57" s="672"/>
    </row>
    <row r="58" spans="1:19">
      <c r="A58" s="20"/>
      <c r="B58" s="497" t="s">
        <v>155</v>
      </c>
      <c r="C58" s="498"/>
      <c r="D58" s="81">
        <f>$H$14</f>
        <v>37</v>
      </c>
      <c r="E58" s="65"/>
      <c r="F58" s="611" t="s">
        <v>1119</v>
      </c>
      <c r="G58" s="612"/>
      <c r="H58" s="612"/>
      <c r="I58" s="612"/>
      <c r="J58" s="612"/>
      <c r="K58" s="612"/>
      <c r="L58" s="627"/>
      <c r="M58" s="112"/>
      <c r="N58" s="95" t="s">
        <v>113</v>
      </c>
      <c r="O58" s="91" t="s">
        <v>294</v>
      </c>
      <c r="P58" s="508">
        <f>MAX(D6:D12,H6:H12,L6:L12,P6:P12,D17:D23,H17:H23,L17:L23,P17:P23,D28:D34,H28:H34,L28:L34,P28:P34,D39:D45,H39:H45,L39:L45,P39:P45)</f>
        <v>20</v>
      </c>
      <c r="Q58" s="20"/>
    </row>
    <row r="59" spans="1:19">
      <c r="A59" s="20"/>
      <c r="B59" s="554" t="s">
        <v>58</v>
      </c>
      <c r="C59" s="555"/>
      <c r="D59" s="81">
        <f>$D$47</f>
        <v>30</v>
      </c>
      <c r="E59" s="65"/>
      <c r="F59" s="611" t="s">
        <v>1133</v>
      </c>
      <c r="G59" s="612"/>
      <c r="H59" s="612"/>
      <c r="I59" s="612"/>
      <c r="J59" s="612"/>
      <c r="K59" s="612"/>
      <c r="L59" s="627"/>
      <c r="M59" s="112"/>
      <c r="N59" s="113" t="s">
        <v>182</v>
      </c>
      <c r="O59" s="89"/>
      <c r="P59" s="508"/>
      <c r="Q59" s="20"/>
    </row>
    <row r="60" spans="1:19">
      <c r="A60" s="20"/>
      <c r="B60" s="554" t="s">
        <v>115</v>
      </c>
      <c r="C60" s="555"/>
      <c r="D60" s="81">
        <f>$D$14</f>
        <v>30</v>
      </c>
      <c r="E60" s="65"/>
      <c r="F60" s="611" t="s">
        <v>1120</v>
      </c>
      <c r="G60" s="612"/>
      <c r="H60" s="612"/>
      <c r="I60" s="612"/>
      <c r="J60" s="612"/>
      <c r="K60" s="612"/>
      <c r="L60" s="627"/>
      <c r="M60" s="112"/>
      <c r="N60" s="95" t="s">
        <v>35</v>
      </c>
      <c r="O60" s="89"/>
      <c r="P60" s="508">
        <f>MAX(D14,H14,L14,P14,D25,H25,L25,P25,D36,H36,L36,P36,D47,H47,L47,P47)</f>
        <v>44</v>
      </c>
      <c r="Q60" s="20"/>
    </row>
    <row r="61" spans="1:19">
      <c r="A61" s="20"/>
      <c r="B61" s="497" t="s">
        <v>379</v>
      </c>
      <c r="C61" s="498"/>
      <c r="D61" s="81">
        <f>$H$47</f>
        <v>29</v>
      </c>
      <c r="E61" s="65"/>
      <c r="F61" s="611" t="s">
        <v>1121</v>
      </c>
      <c r="G61" s="612"/>
      <c r="H61" s="612"/>
      <c r="I61" s="612"/>
      <c r="J61" s="612"/>
      <c r="K61" s="612"/>
      <c r="L61" s="627"/>
      <c r="M61" s="112"/>
      <c r="N61" s="113" t="s">
        <v>183</v>
      </c>
      <c r="O61" s="91"/>
      <c r="P61" s="508"/>
      <c r="Q61" s="20"/>
    </row>
    <row r="62" spans="1:19">
      <c r="A62" s="20"/>
      <c r="B62" s="497" t="s">
        <v>25</v>
      </c>
      <c r="C62" s="498"/>
      <c r="D62" s="81">
        <f>$L$25</f>
        <v>29</v>
      </c>
      <c r="E62" s="65"/>
      <c r="F62" s="611" t="s">
        <v>1122</v>
      </c>
      <c r="G62" s="612"/>
      <c r="H62" s="612"/>
      <c r="I62" s="612"/>
      <c r="J62" s="612"/>
      <c r="K62" s="612"/>
      <c r="L62" s="627"/>
      <c r="M62" s="112"/>
      <c r="N62" s="95" t="s">
        <v>20</v>
      </c>
      <c r="O62" s="89"/>
      <c r="P62" s="508">
        <f>MIN(D14,H14,L14,P14,D25,H25,L25,P25,D36,H36,L36,P36,D47,H47,L47,P47)</f>
        <v>7</v>
      </c>
      <c r="Q62" s="20"/>
    </row>
    <row r="63" spans="1:19">
      <c r="A63" s="20"/>
      <c r="B63" s="497" t="s">
        <v>162</v>
      </c>
      <c r="C63" s="498"/>
      <c r="D63" s="81">
        <f>$H$25</f>
        <v>29</v>
      </c>
      <c r="E63" s="65"/>
      <c r="F63" s="611" t="s">
        <v>1134</v>
      </c>
      <c r="G63" s="612"/>
      <c r="H63" s="612"/>
      <c r="I63" s="612"/>
      <c r="J63" s="612"/>
      <c r="K63" s="612"/>
      <c r="L63" s="627"/>
      <c r="M63" s="112"/>
      <c r="N63" s="113" t="s">
        <v>212</v>
      </c>
      <c r="O63" s="91"/>
      <c r="P63" s="94"/>
      <c r="Q63" s="20"/>
    </row>
    <row r="64" spans="1:19">
      <c r="A64" s="20"/>
      <c r="B64" s="497" t="s">
        <v>24</v>
      </c>
      <c r="C64" s="498"/>
      <c r="D64" s="81">
        <f>$H$36</f>
        <v>28</v>
      </c>
      <c r="E64" s="65"/>
      <c r="F64" s="611" t="s">
        <v>1123</v>
      </c>
      <c r="G64" s="612"/>
      <c r="H64" s="612"/>
      <c r="I64" s="612"/>
      <c r="J64" s="612"/>
      <c r="K64" s="612"/>
      <c r="L64" s="627"/>
      <c r="M64" s="112"/>
      <c r="N64" s="232" t="s">
        <v>26</v>
      </c>
      <c r="O64" s="100"/>
      <c r="P64" s="114">
        <v>-12</v>
      </c>
      <c r="Q64" s="20"/>
    </row>
    <row r="65" spans="1:17">
      <c r="A65" s="20"/>
      <c r="B65" s="497" t="s">
        <v>160</v>
      </c>
      <c r="C65" s="498"/>
      <c r="D65" s="81">
        <f>$P$47</f>
        <v>27</v>
      </c>
      <c r="E65" s="65"/>
      <c r="F65" s="611" t="s">
        <v>1124</v>
      </c>
      <c r="G65" s="612"/>
      <c r="H65" s="612"/>
      <c r="I65" s="612"/>
      <c r="J65" s="612"/>
      <c r="K65" s="612"/>
      <c r="L65" s="627"/>
      <c r="M65" s="112"/>
      <c r="N65" s="65"/>
      <c r="O65" s="65"/>
      <c r="P65" s="65"/>
      <c r="Q65" s="20"/>
    </row>
    <row r="66" spans="1:17">
      <c r="A66" s="20"/>
      <c r="B66" s="497" t="s">
        <v>26</v>
      </c>
      <c r="C66" s="498"/>
      <c r="D66" s="81">
        <f>$P$14</f>
        <v>27</v>
      </c>
      <c r="E66" s="65"/>
      <c r="F66" s="569" t="s">
        <v>1126</v>
      </c>
      <c r="G66" s="570"/>
      <c r="H66" s="570"/>
      <c r="I66" s="570"/>
      <c r="J66" s="570"/>
      <c r="K66" s="570"/>
      <c r="L66" s="571"/>
      <c r="M66" s="112"/>
      <c r="N66" s="711" t="s">
        <v>109</v>
      </c>
      <c r="O66" s="711"/>
      <c r="P66" s="712"/>
      <c r="Q66" s="20"/>
    </row>
    <row r="67" spans="1:17">
      <c r="A67" s="20"/>
      <c r="B67" s="497" t="s">
        <v>19</v>
      </c>
      <c r="C67" s="498"/>
      <c r="D67" s="81">
        <f>$L$36</f>
        <v>26</v>
      </c>
      <c r="E67" s="65"/>
      <c r="F67" s="611" t="s">
        <v>1127</v>
      </c>
      <c r="G67" s="612"/>
      <c r="H67" s="612"/>
      <c r="I67" s="612"/>
      <c r="J67" s="612"/>
      <c r="K67" s="612"/>
      <c r="L67" s="627"/>
      <c r="M67" s="112"/>
      <c r="N67" s="573"/>
      <c r="O67" s="574"/>
      <c r="P67" s="575"/>
      <c r="Q67" s="20"/>
    </row>
    <row r="68" spans="1:17">
      <c r="A68" s="20"/>
      <c r="B68" s="497" t="s">
        <v>84</v>
      </c>
      <c r="C68" s="498"/>
      <c r="D68" s="81">
        <f>$P$36</f>
        <v>22</v>
      </c>
      <c r="E68" s="65"/>
      <c r="F68" s="611" t="s">
        <v>1128</v>
      </c>
      <c r="G68" s="612"/>
      <c r="H68" s="612"/>
      <c r="I68" s="612"/>
      <c r="J68" s="612"/>
      <c r="K68" s="612"/>
      <c r="L68" s="627"/>
      <c r="M68" s="112"/>
      <c r="N68" s="576"/>
      <c r="O68" s="556" t="s">
        <v>1112</v>
      </c>
      <c r="P68" s="577"/>
      <c r="Q68" s="20"/>
    </row>
    <row r="69" spans="1:17">
      <c r="A69" s="20"/>
      <c r="B69" s="497" t="s">
        <v>161</v>
      </c>
      <c r="C69" s="498"/>
      <c r="D69" s="81">
        <f>$L$47</f>
        <v>14</v>
      </c>
      <c r="E69" s="65"/>
      <c r="F69" s="611" t="s">
        <v>1129</v>
      </c>
      <c r="G69" s="612"/>
      <c r="H69" s="612"/>
      <c r="I69" s="612"/>
      <c r="J69" s="612"/>
      <c r="K69" s="612"/>
      <c r="L69" s="627"/>
      <c r="M69" s="112"/>
      <c r="N69" s="576"/>
      <c r="O69" s="556" t="s">
        <v>1113</v>
      </c>
      <c r="P69" s="577"/>
      <c r="Q69" s="20"/>
    </row>
    <row r="70" spans="1:17">
      <c r="A70" s="20"/>
      <c r="B70" s="497" t="s">
        <v>159</v>
      </c>
      <c r="C70" s="498"/>
      <c r="D70" s="81">
        <f>$D$36</f>
        <v>11</v>
      </c>
      <c r="E70" s="65"/>
      <c r="F70" s="611" t="s">
        <v>1130</v>
      </c>
      <c r="G70" s="612"/>
      <c r="H70" s="612"/>
      <c r="I70" s="612"/>
      <c r="J70" s="612"/>
      <c r="K70" s="612"/>
      <c r="L70" s="627"/>
      <c r="M70" s="112"/>
      <c r="N70" s="576"/>
      <c r="O70" s="556" t="s">
        <v>1114</v>
      </c>
      <c r="P70" s="577"/>
      <c r="Q70" s="20"/>
    </row>
    <row r="71" spans="1:17">
      <c r="A71" s="20"/>
      <c r="B71" s="497" t="s">
        <v>120</v>
      </c>
      <c r="C71" s="498"/>
      <c r="D71" s="81">
        <f>$P$25</f>
        <v>9</v>
      </c>
      <c r="E71" s="65"/>
      <c r="F71" s="611" t="s">
        <v>1131</v>
      </c>
      <c r="G71" s="612"/>
      <c r="H71" s="612"/>
      <c r="I71" s="612"/>
      <c r="J71" s="612"/>
      <c r="K71" s="612"/>
      <c r="L71" s="627"/>
      <c r="M71" s="112"/>
      <c r="N71" s="576"/>
      <c r="O71" s="556"/>
      <c r="P71" s="577"/>
      <c r="Q71" s="20"/>
    </row>
    <row r="72" spans="1:17">
      <c r="A72" s="20"/>
      <c r="B72" s="497" t="s">
        <v>20</v>
      </c>
      <c r="C72" s="498"/>
      <c r="D72" s="81">
        <f>$L$14</f>
        <v>7</v>
      </c>
      <c r="E72" s="65"/>
      <c r="F72" s="643" t="s">
        <v>1132</v>
      </c>
      <c r="G72" s="612"/>
      <c r="H72" s="612"/>
      <c r="I72" s="612"/>
      <c r="J72" s="612"/>
      <c r="K72" s="612"/>
      <c r="L72" s="627"/>
      <c r="M72" s="112"/>
      <c r="N72" s="576"/>
      <c r="O72" s="556"/>
      <c r="P72" s="577"/>
      <c r="Q72" s="20"/>
    </row>
    <row r="73" spans="1:17">
      <c r="A73" s="20"/>
      <c r="B73" s="112"/>
      <c r="C73" s="112"/>
      <c r="D73" s="112"/>
      <c r="E73" s="112"/>
      <c r="M73" s="112"/>
      <c r="N73" s="576"/>
      <c r="O73" s="556"/>
      <c r="P73" s="577"/>
      <c r="Q73" s="20"/>
    </row>
    <row r="74" spans="1:17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4</v>
      </c>
      <c r="J74" s="237">
        <f>'wk16'!J74+I74</f>
        <v>57</v>
      </c>
      <c r="K74" s="611" t="s">
        <v>1117</v>
      </c>
      <c r="L74" s="627"/>
      <c r="M74" s="65"/>
      <c r="N74" s="578"/>
      <c r="O74" s="557"/>
      <c r="P74" s="579"/>
      <c r="Q74" s="20"/>
    </row>
    <row r="75" spans="1:17">
      <c r="A75" s="20"/>
      <c r="B75" s="499" t="s">
        <v>501</v>
      </c>
      <c r="C75" s="500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4</v>
      </c>
      <c r="J75" s="120">
        <f>'wk16'!J75+I75</f>
        <v>79</v>
      </c>
      <c r="K75" s="611" t="s">
        <v>1116</v>
      </c>
      <c r="L75" s="627"/>
      <c r="M75" s="65"/>
      <c r="N75" s="621" t="s">
        <v>30</v>
      </c>
      <c r="O75" s="713"/>
      <c r="P75" s="714"/>
      <c r="Q75" s="20"/>
    </row>
    <row r="76" spans="1:17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xmlns:xlrd2="http://schemas.microsoft.com/office/spreadsheetml/2017/richdata2" ref="B57:D72">
    <sortCondition descending="1" ref="D72"/>
  </sortState>
  <mergeCells count="49">
    <mergeCell ref="G75:H75"/>
    <mergeCell ref="K75:L75"/>
    <mergeCell ref="N75:P75"/>
    <mergeCell ref="F70:L70"/>
    <mergeCell ref="F71:L71"/>
    <mergeCell ref="F72:L72"/>
    <mergeCell ref="B74:D74"/>
    <mergeCell ref="G74:H74"/>
    <mergeCell ref="K74:L74"/>
    <mergeCell ref="F64:L64"/>
    <mergeCell ref="F65:L65"/>
    <mergeCell ref="F67:L67"/>
    <mergeCell ref="N66:P66"/>
    <mergeCell ref="F68:L68"/>
    <mergeCell ref="F63:L63"/>
    <mergeCell ref="F69:L69"/>
    <mergeCell ref="F62:L62"/>
    <mergeCell ref="B38:C38"/>
    <mergeCell ref="F38:G38"/>
    <mergeCell ref="J38:K38"/>
    <mergeCell ref="N38:O38"/>
    <mergeCell ref="B56:C56"/>
    <mergeCell ref="F57:L57"/>
    <mergeCell ref="F58:L58"/>
    <mergeCell ref="F59:L59"/>
    <mergeCell ref="F60:L60"/>
    <mergeCell ref="F61:L61"/>
    <mergeCell ref="B16:C16"/>
    <mergeCell ref="F16:G16"/>
    <mergeCell ref="J16:K16"/>
    <mergeCell ref="N16:O16"/>
    <mergeCell ref="B27:C27"/>
    <mergeCell ref="F27:G27"/>
    <mergeCell ref="J27:K27"/>
    <mergeCell ref="N27:O27"/>
    <mergeCell ref="B1:C1"/>
    <mergeCell ref="F1:L2"/>
    <mergeCell ref="B3:E3"/>
    <mergeCell ref="B5:C5"/>
    <mergeCell ref="F5:G5"/>
    <mergeCell ref="J5:K5"/>
    <mergeCell ref="Q55:S55"/>
    <mergeCell ref="Q56:S56"/>
    <mergeCell ref="Q57:S57"/>
    <mergeCell ref="Q50:S50"/>
    <mergeCell ref="Q51:S51"/>
    <mergeCell ref="Q52:S52"/>
    <mergeCell ref="Q53:S53"/>
    <mergeCell ref="Q54:S54"/>
  </mergeCells>
  <pageMargins left="0.7" right="0.7" top="0.75" bottom="0.75" header="0.3" footer="0.3"/>
  <pageSetup scale="73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76"/>
  <sheetViews>
    <sheetView view="pageBreakPreview" topLeftCell="A54" zoomScale="190" zoomScaleNormal="100" zoomScaleSheetLayoutView="190" workbookViewId="0">
      <selection activeCell="C73" sqref="C73"/>
    </sheetView>
  </sheetViews>
  <sheetFormatPr defaultColWidth="9.140625" defaultRowHeight="12.75"/>
  <cols>
    <col min="1" max="1" width="2.42578125" style="59" customWidth="1"/>
    <col min="2" max="2" width="3.7109375" style="59" customWidth="1"/>
    <col min="3" max="3" width="15.7109375" style="59" customWidth="1"/>
    <col min="4" max="4" width="4.5703125" style="59" customWidth="1"/>
    <col min="5" max="5" width="2.7109375" style="59" customWidth="1"/>
    <col min="6" max="6" width="3.7109375" style="59" customWidth="1"/>
    <col min="7" max="7" width="15.7109375" style="59" customWidth="1"/>
    <col min="8" max="8" width="3.7109375" style="59" customWidth="1"/>
    <col min="9" max="9" width="2.7109375" style="59" customWidth="1"/>
    <col min="10" max="10" width="3.7109375" style="59" customWidth="1"/>
    <col min="11" max="11" width="15.7109375" style="59" customWidth="1"/>
    <col min="12" max="12" width="3.7109375" style="59" customWidth="1"/>
    <col min="13" max="13" width="2.7109375" style="59" customWidth="1"/>
    <col min="14" max="14" width="3.7109375" style="59" customWidth="1"/>
    <col min="15" max="15" width="15.7109375" style="59" customWidth="1"/>
    <col min="16" max="16" width="3.7109375" style="59" customWidth="1"/>
    <col min="17" max="17" width="2.42578125" style="20" customWidth="1"/>
    <col min="18" max="18" width="12.140625" style="20" customWidth="1"/>
    <col min="19" max="16384" width="9.140625" style="20"/>
  </cols>
  <sheetData>
    <row r="1" spans="2:16" ht="12.75" customHeight="1">
      <c r="B1" s="588">
        <v>2021</v>
      </c>
      <c r="C1" s="588"/>
      <c r="D1" s="64"/>
      <c r="E1" s="65"/>
      <c r="F1" s="591" t="s">
        <v>369</v>
      </c>
      <c r="G1" s="591"/>
      <c r="H1" s="591"/>
      <c r="I1" s="591"/>
      <c r="J1" s="591"/>
      <c r="K1" s="591"/>
      <c r="L1" s="591"/>
      <c r="M1" s="65"/>
      <c r="N1" s="65"/>
      <c r="O1" s="65"/>
      <c r="P1" s="65"/>
    </row>
    <row r="2" spans="2:16" ht="12.75" customHeight="1">
      <c r="B2" s="64" t="s">
        <v>108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</row>
    <row r="3" spans="2:16" ht="12.75" customHeight="1">
      <c r="B3" s="587" t="s">
        <v>351</v>
      </c>
      <c r="C3" s="587"/>
      <c r="D3" s="587"/>
      <c r="E3" s="587"/>
      <c r="F3" s="592" t="s">
        <v>382</v>
      </c>
      <c r="G3" s="593"/>
      <c r="H3" s="593"/>
      <c r="I3" s="593"/>
      <c r="J3" s="593"/>
      <c r="K3" s="593"/>
      <c r="L3" s="593"/>
      <c r="M3" s="65"/>
      <c r="N3" s="65"/>
      <c r="O3" s="65"/>
      <c r="P3" s="65"/>
    </row>
    <row r="4" spans="2:16" ht="12.75" customHeight="1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 t="s">
        <v>213</v>
      </c>
    </row>
    <row r="5" spans="2:16" ht="12.75" customHeight="1"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66" t="str">
        <f>'Team Totals'!$A$4</f>
        <v>Cheetahs</v>
      </c>
      <c r="O5" s="67"/>
      <c r="P5" s="405" t="s">
        <v>460</v>
      </c>
    </row>
    <row r="6" spans="2:16" ht="12.75" customHeight="1">
      <c r="B6" s="69" t="s">
        <v>110</v>
      </c>
      <c r="C6" s="70" t="s">
        <v>385</v>
      </c>
      <c r="D6" s="71">
        <v>18</v>
      </c>
      <c r="E6" s="65"/>
      <c r="F6" s="69" t="s">
        <v>110</v>
      </c>
      <c r="G6" s="70" t="s">
        <v>209</v>
      </c>
      <c r="H6" s="71">
        <v>9</v>
      </c>
      <c r="I6" s="65"/>
      <c r="J6" s="69" t="s">
        <v>110</v>
      </c>
      <c r="K6" s="70" t="s">
        <v>273</v>
      </c>
      <c r="L6" s="71">
        <v>3</v>
      </c>
      <c r="M6" s="65"/>
      <c r="N6" s="69" t="s">
        <v>110</v>
      </c>
      <c r="O6" s="70" t="s">
        <v>202</v>
      </c>
      <c r="P6" s="71">
        <v>15</v>
      </c>
    </row>
    <row r="7" spans="2:16" ht="12.75" customHeight="1">
      <c r="B7" s="69" t="s">
        <v>111</v>
      </c>
      <c r="C7" s="70" t="s">
        <v>244</v>
      </c>
      <c r="D7" s="71">
        <v>6</v>
      </c>
      <c r="E7" s="65"/>
      <c r="F7" s="69" t="s">
        <v>111</v>
      </c>
      <c r="G7" s="70" t="s">
        <v>232</v>
      </c>
      <c r="H7" s="71">
        <v>0</v>
      </c>
      <c r="I7" s="65"/>
      <c r="J7" s="69" t="s">
        <v>111</v>
      </c>
      <c r="K7" s="70" t="s">
        <v>401</v>
      </c>
      <c r="L7" s="71">
        <v>6</v>
      </c>
      <c r="M7" s="65"/>
      <c r="N7" s="69" t="s">
        <v>111</v>
      </c>
      <c r="O7" s="70" t="s">
        <v>246</v>
      </c>
      <c r="P7" s="71">
        <v>0</v>
      </c>
    </row>
    <row r="8" spans="2:16" ht="12.75" customHeight="1">
      <c r="B8" s="69" t="s">
        <v>111</v>
      </c>
      <c r="C8" s="70" t="s">
        <v>289</v>
      </c>
      <c r="D8" s="71">
        <v>0</v>
      </c>
      <c r="E8" s="65"/>
      <c r="F8" s="69" t="s">
        <v>111</v>
      </c>
      <c r="G8" s="70" t="s">
        <v>265</v>
      </c>
      <c r="H8" s="71">
        <v>2</v>
      </c>
      <c r="I8" s="65"/>
      <c r="J8" s="69" t="s">
        <v>111</v>
      </c>
      <c r="K8" s="70" t="s">
        <v>239</v>
      </c>
      <c r="L8" s="71">
        <v>0</v>
      </c>
      <c r="M8" s="65"/>
      <c r="N8" s="69" t="s">
        <v>111</v>
      </c>
      <c r="O8" s="70" t="s">
        <v>300</v>
      </c>
      <c r="P8" s="71">
        <v>12</v>
      </c>
    </row>
    <row r="9" spans="2:16" ht="12.75" customHeight="1">
      <c r="B9" s="69" t="s">
        <v>112</v>
      </c>
      <c r="C9" s="70" t="s">
        <v>199</v>
      </c>
      <c r="D9" s="71">
        <v>6</v>
      </c>
      <c r="E9" s="65"/>
      <c r="F9" s="69" t="s">
        <v>112</v>
      </c>
      <c r="G9" s="70" t="s">
        <v>200</v>
      </c>
      <c r="H9" s="71">
        <v>6</v>
      </c>
      <c r="I9" s="65"/>
      <c r="J9" s="69" t="s">
        <v>112</v>
      </c>
      <c r="K9" s="70" t="s">
        <v>206</v>
      </c>
      <c r="L9" s="71">
        <v>0</v>
      </c>
      <c r="M9" s="65"/>
      <c r="N9" s="69" t="s">
        <v>112</v>
      </c>
      <c r="O9" s="70" t="s">
        <v>226</v>
      </c>
      <c r="P9" s="71">
        <v>3</v>
      </c>
    </row>
    <row r="10" spans="2:16" ht="12.75" customHeight="1">
      <c r="B10" s="69" t="s">
        <v>112</v>
      </c>
      <c r="C10" s="70" t="s">
        <v>247</v>
      </c>
      <c r="D10" s="71">
        <v>0</v>
      </c>
      <c r="E10" s="65"/>
      <c r="F10" s="69" t="s">
        <v>112</v>
      </c>
      <c r="G10" s="70" t="s">
        <v>440</v>
      </c>
      <c r="H10" s="71">
        <v>3</v>
      </c>
      <c r="I10" s="65"/>
      <c r="J10" s="69" t="s">
        <v>112</v>
      </c>
      <c r="K10" s="70" t="s">
        <v>291</v>
      </c>
      <c r="L10" s="71">
        <v>0</v>
      </c>
      <c r="M10" s="65"/>
      <c r="N10" s="69" t="s">
        <v>112</v>
      </c>
      <c r="O10" s="70" t="s">
        <v>234</v>
      </c>
      <c r="P10" s="71">
        <v>0</v>
      </c>
    </row>
    <row r="11" spans="2:16" ht="12.75" customHeight="1">
      <c r="B11" s="69" t="s">
        <v>112</v>
      </c>
      <c r="C11" s="70" t="s">
        <v>248</v>
      </c>
      <c r="D11" s="71">
        <v>0</v>
      </c>
      <c r="E11" s="65"/>
      <c r="F11" s="69" t="s">
        <v>112</v>
      </c>
      <c r="G11" s="70" t="s">
        <v>439</v>
      </c>
      <c r="H11" s="71">
        <v>3</v>
      </c>
      <c r="I11" s="65"/>
      <c r="J11" s="69" t="s">
        <v>112</v>
      </c>
      <c r="K11" s="70" t="s">
        <v>236</v>
      </c>
      <c r="L11" s="71">
        <v>0</v>
      </c>
      <c r="M11" s="65"/>
      <c r="N11" s="69" t="s">
        <v>112</v>
      </c>
      <c r="O11" s="70" t="s">
        <v>406</v>
      </c>
      <c r="P11" s="71">
        <v>3</v>
      </c>
    </row>
    <row r="12" spans="2:16" ht="12.75" customHeight="1">
      <c r="B12" s="69" t="s">
        <v>113</v>
      </c>
      <c r="C12" s="49" t="s">
        <v>242</v>
      </c>
      <c r="D12" s="71">
        <v>11</v>
      </c>
      <c r="E12" s="65"/>
      <c r="F12" s="69" t="s">
        <v>113</v>
      </c>
      <c r="G12" s="70" t="s">
        <v>268</v>
      </c>
      <c r="H12" s="71">
        <v>11</v>
      </c>
      <c r="I12" s="65"/>
      <c r="J12" s="69" t="s">
        <v>113</v>
      </c>
      <c r="K12" s="70" t="s">
        <v>211</v>
      </c>
      <c r="L12" s="71">
        <v>5</v>
      </c>
      <c r="M12" s="65"/>
      <c r="N12" s="69" t="s">
        <v>113</v>
      </c>
      <c r="O12" s="70" t="s">
        <v>288</v>
      </c>
      <c r="P12" s="71">
        <v>1</v>
      </c>
    </row>
    <row r="13" spans="2:16" ht="12.75" customHeight="1">
      <c r="B13" s="69" t="s">
        <v>114</v>
      </c>
      <c r="C13" s="70" t="s">
        <v>465</v>
      </c>
      <c r="D13" s="71">
        <v>0</v>
      </c>
      <c r="E13" s="65"/>
      <c r="F13" s="69" t="s">
        <v>114</v>
      </c>
      <c r="G13" s="70" t="s">
        <v>478</v>
      </c>
      <c r="H13" s="71">
        <v>6</v>
      </c>
      <c r="I13" s="65"/>
      <c r="J13" s="69" t="s">
        <v>114</v>
      </c>
      <c r="K13" s="70" t="s">
        <v>464</v>
      </c>
      <c r="L13" s="71">
        <v>0</v>
      </c>
      <c r="M13" s="65"/>
      <c r="N13" s="69" t="s">
        <v>114</v>
      </c>
      <c r="O13" s="70" t="s">
        <v>487</v>
      </c>
      <c r="P13" s="71">
        <v>0</v>
      </c>
    </row>
    <row r="14" spans="2:16" ht="12.75" customHeight="1">
      <c r="B14" s="69"/>
      <c r="C14" s="72" t="s">
        <v>28</v>
      </c>
      <c r="D14" s="73">
        <f>SUM(D6:D13)</f>
        <v>41</v>
      </c>
      <c r="E14" s="65"/>
      <c r="F14" s="69"/>
      <c r="G14" s="74" t="s">
        <v>28</v>
      </c>
      <c r="H14" s="73">
        <f>SUM(H6:H13)</f>
        <v>40</v>
      </c>
      <c r="I14" s="65"/>
      <c r="J14" s="69"/>
      <c r="K14" s="72" t="s">
        <v>28</v>
      </c>
      <c r="L14" s="73">
        <f>SUM(L6:L13)</f>
        <v>14</v>
      </c>
      <c r="M14" s="65"/>
      <c r="N14" s="69"/>
      <c r="O14" s="72" t="s">
        <v>28</v>
      </c>
      <c r="P14" s="73">
        <f>SUM(P6:P13)</f>
        <v>34</v>
      </c>
    </row>
    <row r="15" spans="2:16" ht="12.75" customHeight="1"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</row>
    <row r="16" spans="2:16" ht="12.75" customHeight="1"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</row>
    <row r="17" spans="2:16" ht="12.75" customHeight="1">
      <c r="B17" s="69" t="s">
        <v>110</v>
      </c>
      <c r="C17" s="70" t="s">
        <v>442</v>
      </c>
      <c r="D17" s="71">
        <v>9</v>
      </c>
      <c r="E17" s="65"/>
      <c r="F17" s="69" t="s">
        <v>110</v>
      </c>
      <c r="G17" s="70" t="s">
        <v>197</v>
      </c>
      <c r="H17" s="71">
        <v>18</v>
      </c>
      <c r="I17" s="65"/>
      <c r="J17" s="69" t="s">
        <v>110</v>
      </c>
      <c r="K17" s="406" t="s">
        <v>251</v>
      </c>
      <c r="L17" s="71">
        <v>0</v>
      </c>
      <c r="M17" s="65"/>
      <c r="N17" s="69" t="s">
        <v>110</v>
      </c>
      <c r="O17" s="70" t="s">
        <v>207</v>
      </c>
      <c r="P17" s="71">
        <v>0</v>
      </c>
    </row>
    <row r="18" spans="2:16" ht="12.75" customHeight="1">
      <c r="B18" s="69" t="s">
        <v>111</v>
      </c>
      <c r="C18" s="70" t="s">
        <v>210</v>
      </c>
      <c r="D18" s="71">
        <v>0</v>
      </c>
      <c r="E18" s="65"/>
      <c r="F18" s="69" t="s">
        <v>111</v>
      </c>
      <c r="G18" s="70" t="s">
        <v>252</v>
      </c>
      <c r="H18" s="71">
        <v>6</v>
      </c>
      <c r="I18" s="65"/>
      <c r="J18" s="69" t="s">
        <v>111</v>
      </c>
      <c r="K18" s="406" t="s">
        <v>391</v>
      </c>
      <c r="L18" s="71">
        <v>0</v>
      </c>
      <c r="M18" s="65"/>
      <c r="N18" s="69" t="s">
        <v>111</v>
      </c>
      <c r="O18" s="70" t="s">
        <v>255</v>
      </c>
      <c r="P18" s="71">
        <v>0</v>
      </c>
    </row>
    <row r="19" spans="2:16" ht="12.75" customHeight="1">
      <c r="B19" s="69" t="s">
        <v>111</v>
      </c>
      <c r="C19" s="70" t="s">
        <v>271</v>
      </c>
      <c r="D19" s="71">
        <v>3</v>
      </c>
      <c r="E19" s="65"/>
      <c r="F19" s="69" t="s">
        <v>111</v>
      </c>
      <c r="G19" s="70" t="s">
        <v>430</v>
      </c>
      <c r="H19" s="71">
        <v>0</v>
      </c>
      <c r="I19" s="65"/>
      <c r="J19" s="69" t="s">
        <v>111</v>
      </c>
      <c r="K19" s="406" t="s">
        <v>222</v>
      </c>
      <c r="L19" s="71">
        <v>6</v>
      </c>
      <c r="M19" s="65"/>
      <c r="N19" s="69" t="s">
        <v>111</v>
      </c>
      <c r="O19" s="70" t="s">
        <v>384</v>
      </c>
      <c r="P19" s="71">
        <v>0</v>
      </c>
    </row>
    <row r="20" spans="2:16" ht="12.75" customHeight="1">
      <c r="B20" s="69" t="s">
        <v>112</v>
      </c>
      <c r="C20" s="70" t="s">
        <v>279</v>
      </c>
      <c r="D20" s="71">
        <v>0</v>
      </c>
      <c r="E20" s="65"/>
      <c r="F20" s="69" t="s">
        <v>112</v>
      </c>
      <c r="G20" s="70" t="s">
        <v>435</v>
      </c>
      <c r="H20" s="71">
        <v>3</v>
      </c>
      <c r="I20" s="65"/>
      <c r="J20" s="69" t="s">
        <v>112</v>
      </c>
      <c r="K20" s="403" t="s">
        <v>298</v>
      </c>
      <c r="L20" s="71">
        <v>0</v>
      </c>
      <c r="M20" s="65"/>
      <c r="N20" s="69" t="s">
        <v>112</v>
      </c>
      <c r="O20" s="70" t="s">
        <v>297</v>
      </c>
      <c r="P20" s="71">
        <v>6</v>
      </c>
    </row>
    <row r="21" spans="2:16" ht="12.75" customHeight="1">
      <c r="B21" s="69" t="s">
        <v>112</v>
      </c>
      <c r="C21" s="70" t="s">
        <v>303</v>
      </c>
      <c r="D21" s="71">
        <v>6</v>
      </c>
      <c r="E21" s="65"/>
      <c r="F21" s="69" t="s">
        <v>112</v>
      </c>
      <c r="G21" s="70" t="s">
        <v>433</v>
      </c>
      <c r="H21" s="71">
        <v>0</v>
      </c>
      <c r="I21" s="65"/>
      <c r="J21" s="69" t="s">
        <v>112</v>
      </c>
      <c r="K21" s="406" t="s">
        <v>275</v>
      </c>
      <c r="L21" s="71">
        <v>3</v>
      </c>
      <c r="M21" s="65"/>
      <c r="N21" s="69" t="s">
        <v>112</v>
      </c>
      <c r="O21" s="70" t="s">
        <v>266</v>
      </c>
      <c r="P21" s="71">
        <v>6</v>
      </c>
    </row>
    <row r="22" spans="2:16" ht="12.75" customHeight="1">
      <c r="B22" s="69" t="s">
        <v>112</v>
      </c>
      <c r="C22" s="70" t="s">
        <v>444</v>
      </c>
      <c r="D22" s="71">
        <v>0</v>
      </c>
      <c r="E22" s="65"/>
      <c r="F22" s="69" t="s">
        <v>112</v>
      </c>
      <c r="G22" s="70" t="s">
        <v>228</v>
      </c>
      <c r="H22" s="71">
        <v>0</v>
      </c>
      <c r="I22" s="65"/>
      <c r="J22" s="69" t="s">
        <v>112</v>
      </c>
      <c r="K22" s="406" t="s">
        <v>392</v>
      </c>
      <c r="L22" s="71">
        <v>0</v>
      </c>
      <c r="M22" s="65"/>
      <c r="N22" s="69" t="s">
        <v>112</v>
      </c>
      <c r="O22" s="70" t="s">
        <v>205</v>
      </c>
      <c r="P22" s="71">
        <v>9</v>
      </c>
    </row>
    <row r="23" spans="2:16" ht="12.75" customHeight="1">
      <c r="B23" s="69" t="s">
        <v>113</v>
      </c>
      <c r="C23" s="70" t="s">
        <v>293</v>
      </c>
      <c r="D23" s="71">
        <v>10</v>
      </c>
      <c r="E23" s="65"/>
      <c r="F23" s="69" t="s">
        <v>113</v>
      </c>
      <c r="G23" s="70" t="s">
        <v>436</v>
      </c>
      <c r="H23" s="71">
        <v>8</v>
      </c>
      <c r="I23" s="65"/>
      <c r="J23" s="69" t="s">
        <v>113</v>
      </c>
      <c r="K23" s="403" t="s">
        <v>249</v>
      </c>
      <c r="L23" s="71">
        <v>14</v>
      </c>
      <c r="M23" s="65"/>
      <c r="N23" s="69" t="s">
        <v>113</v>
      </c>
      <c r="O23" s="70" t="s">
        <v>229</v>
      </c>
      <c r="P23" s="71">
        <v>9</v>
      </c>
    </row>
    <row r="24" spans="2:16" ht="12.75" customHeight="1">
      <c r="B24" s="69" t="s">
        <v>114</v>
      </c>
      <c r="C24" s="70" t="s">
        <v>484</v>
      </c>
      <c r="D24" s="71">
        <v>0</v>
      </c>
      <c r="E24" s="65"/>
      <c r="F24" s="69" t="s">
        <v>114</v>
      </c>
      <c r="G24" s="70" t="s">
        <v>480</v>
      </c>
      <c r="H24" s="71">
        <v>0</v>
      </c>
      <c r="I24" s="65"/>
      <c r="J24" s="69" t="s">
        <v>114</v>
      </c>
      <c r="K24" s="70" t="s">
        <v>486</v>
      </c>
      <c r="L24" s="71">
        <v>0</v>
      </c>
      <c r="M24" s="65"/>
      <c r="N24" s="69" t="s">
        <v>114</v>
      </c>
      <c r="O24" s="70" t="s">
        <v>459</v>
      </c>
      <c r="P24" s="71">
        <v>0</v>
      </c>
    </row>
    <row r="25" spans="2:16" ht="12.75" customHeight="1">
      <c r="B25" s="69"/>
      <c r="C25" s="72" t="s">
        <v>28</v>
      </c>
      <c r="D25" s="73">
        <f>SUM(D17:D24)</f>
        <v>28</v>
      </c>
      <c r="E25" s="65"/>
      <c r="F25" s="69"/>
      <c r="G25" s="74" t="s">
        <v>28</v>
      </c>
      <c r="H25" s="73">
        <f>SUM(H17:H24)</f>
        <v>35</v>
      </c>
      <c r="I25" s="65"/>
      <c r="J25" s="69"/>
      <c r="K25" s="72" t="s">
        <v>28</v>
      </c>
      <c r="L25" s="73">
        <f>SUM(L17:L24)</f>
        <v>23</v>
      </c>
      <c r="M25" s="65"/>
      <c r="N25" s="69"/>
      <c r="O25" s="72" t="s">
        <v>28</v>
      </c>
      <c r="P25" s="73">
        <f>SUM(P17:P24)</f>
        <v>30</v>
      </c>
    </row>
    <row r="26" spans="2:16" ht="12.75" customHeight="1"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</row>
    <row r="27" spans="2:16" ht="12.75" customHeight="1"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</row>
    <row r="28" spans="2:16" ht="12.75" customHeight="1">
      <c r="B28" s="69" t="s">
        <v>110</v>
      </c>
      <c r="C28" s="70" t="s">
        <v>230</v>
      </c>
      <c r="D28" s="71">
        <v>3</v>
      </c>
      <c r="E28" s="65"/>
      <c r="F28" s="69" t="s">
        <v>110</v>
      </c>
      <c r="G28" s="70" t="s">
        <v>263</v>
      </c>
      <c r="H28" s="71">
        <v>3</v>
      </c>
      <c r="I28" s="65"/>
      <c r="J28" s="69" t="s">
        <v>110</v>
      </c>
      <c r="K28" s="70" t="s">
        <v>238</v>
      </c>
      <c r="L28" s="71">
        <v>3</v>
      </c>
      <c r="M28" s="65"/>
      <c r="N28" s="69" t="s">
        <v>110</v>
      </c>
      <c r="O28" s="70" t="s">
        <v>396</v>
      </c>
      <c r="P28" s="71">
        <v>15</v>
      </c>
    </row>
    <row r="29" spans="2:16" ht="12.75" customHeight="1">
      <c r="B29" s="69" t="s">
        <v>111</v>
      </c>
      <c r="C29" s="70" t="s">
        <v>284</v>
      </c>
      <c r="D29" s="71">
        <v>3</v>
      </c>
      <c r="E29" s="65"/>
      <c r="F29" s="69" t="s">
        <v>111</v>
      </c>
      <c r="G29" s="70" t="s">
        <v>201</v>
      </c>
      <c r="H29" s="71">
        <v>12</v>
      </c>
      <c r="I29" s="65"/>
      <c r="J29" s="69" t="s">
        <v>111</v>
      </c>
      <c r="K29" s="70" t="s">
        <v>259</v>
      </c>
      <c r="L29" s="71">
        <v>0</v>
      </c>
      <c r="M29" s="65"/>
      <c r="N29" s="69" t="s">
        <v>111</v>
      </c>
      <c r="O29" s="70" t="s">
        <v>274</v>
      </c>
      <c r="P29" s="71">
        <v>0</v>
      </c>
    </row>
    <row r="30" spans="2:16" ht="12.75" customHeight="1">
      <c r="B30" s="69" t="s">
        <v>111</v>
      </c>
      <c r="C30" s="70" t="s">
        <v>203</v>
      </c>
      <c r="D30" s="71">
        <v>0</v>
      </c>
      <c r="E30" s="65"/>
      <c r="F30" s="69" t="s">
        <v>111</v>
      </c>
      <c r="G30" s="70" t="s">
        <v>445</v>
      </c>
      <c r="H30" s="71">
        <v>0</v>
      </c>
      <c r="I30" s="65"/>
      <c r="J30" s="69" t="s">
        <v>111</v>
      </c>
      <c r="K30" s="70" t="s">
        <v>421</v>
      </c>
      <c r="L30" s="71">
        <v>6</v>
      </c>
      <c r="M30" s="65"/>
      <c r="N30" s="69" t="s">
        <v>111</v>
      </c>
      <c r="O30" s="70" t="s">
        <v>245</v>
      </c>
      <c r="P30" s="71">
        <v>0</v>
      </c>
    </row>
    <row r="31" spans="2:16" ht="12.75" customHeight="1">
      <c r="B31" s="69" t="s">
        <v>112</v>
      </c>
      <c r="C31" s="70" t="s">
        <v>208</v>
      </c>
      <c r="D31" s="71">
        <v>6</v>
      </c>
      <c r="E31" s="65"/>
      <c r="F31" s="69" t="s">
        <v>112</v>
      </c>
      <c r="G31" s="70" t="s">
        <v>267</v>
      </c>
      <c r="H31" s="71">
        <v>3</v>
      </c>
      <c r="I31" s="65"/>
      <c r="J31" s="69" t="s">
        <v>112</v>
      </c>
      <c r="K31" s="70" t="s">
        <v>257</v>
      </c>
      <c r="L31" s="71">
        <v>0</v>
      </c>
      <c r="M31" s="65"/>
      <c r="N31" s="69" t="s">
        <v>112</v>
      </c>
      <c r="O31" s="70" t="s">
        <v>281</v>
      </c>
      <c r="P31" s="71">
        <v>3</v>
      </c>
    </row>
    <row r="32" spans="2:16" ht="12.75" customHeight="1">
      <c r="B32" s="69" t="s">
        <v>112</v>
      </c>
      <c r="C32" s="70" t="s">
        <v>261</v>
      </c>
      <c r="D32" s="71">
        <v>3</v>
      </c>
      <c r="E32" s="65"/>
      <c r="F32" s="69" t="s">
        <v>112</v>
      </c>
      <c r="G32" s="70" t="s">
        <v>447</v>
      </c>
      <c r="H32" s="71">
        <v>6</v>
      </c>
      <c r="I32" s="65"/>
      <c r="J32" s="69" t="s">
        <v>112</v>
      </c>
      <c r="K32" s="70" t="s">
        <v>419</v>
      </c>
      <c r="L32" s="71">
        <v>0</v>
      </c>
      <c r="M32" s="65"/>
      <c r="N32" s="69" t="s">
        <v>112</v>
      </c>
      <c r="O32" s="70" t="s">
        <v>311</v>
      </c>
      <c r="P32" s="71">
        <v>9</v>
      </c>
    </row>
    <row r="33" spans="2:16" ht="12.75" customHeight="1"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227</v>
      </c>
      <c r="H33" s="71">
        <v>3</v>
      </c>
      <c r="I33" s="65"/>
      <c r="J33" s="69" t="s">
        <v>112</v>
      </c>
      <c r="K33" s="70" t="s">
        <v>225</v>
      </c>
      <c r="L33" s="71">
        <v>0</v>
      </c>
      <c r="M33" s="65"/>
      <c r="N33" s="69" t="s">
        <v>112</v>
      </c>
      <c r="O33" s="70" t="s">
        <v>292</v>
      </c>
      <c r="P33" s="71">
        <v>0</v>
      </c>
    </row>
    <row r="34" spans="2:16" ht="12.75" customHeight="1">
      <c r="B34" s="69" t="s">
        <v>113</v>
      </c>
      <c r="C34" s="70" t="s">
        <v>196</v>
      </c>
      <c r="D34" s="71">
        <v>4</v>
      </c>
      <c r="E34" s="65"/>
      <c r="F34" s="69" t="s">
        <v>113</v>
      </c>
      <c r="G34" s="70" t="s">
        <v>348</v>
      </c>
      <c r="H34" s="71">
        <v>13</v>
      </c>
      <c r="I34" s="65"/>
      <c r="J34" s="69" t="s">
        <v>113</v>
      </c>
      <c r="K34" s="70" t="s">
        <v>305</v>
      </c>
      <c r="L34" s="71">
        <v>7</v>
      </c>
      <c r="M34" s="65"/>
      <c r="N34" s="69" t="s">
        <v>113</v>
      </c>
      <c r="O34" s="70" t="s">
        <v>287</v>
      </c>
      <c r="P34" s="71">
        <v>9</v>
      </c>
    </row>
    <row r="35" spans="2:16" ht="12.75" customHeight="1">
      <c r="B35" s="69" t="s">
        <v>114</v>
      </c>
      <c r="C35" s="70" t="s">
        <v>466</v>
      </c>
      <c r="D35" s="71">
        <v>6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477</v>
      </c>
      <c r="L35" s="71">
        <v>0</v>
      </c>
      <c r="M35" s="65"/>
      <c r="N35" s="69" t="s">
        <v>114</v>
      </c>
      <c r="O35" s="70" t="s">
        <v>481</v>
      </c>
      <c r="P35" s="71">
        <v>0</v>
      </c>
    </row>
    <row r="36" spans="2:16" ht="12.75" customHeight="1">
      <c r="B36" s="69"/>
      <c r="C36" s="72" t="s">
        <v>28</v>
      </c>
      <c r="D36" s="73">
        <f>SUM(D28:D35)</f>
        <v>25</v>
      </c>
      <c r="E36" s="65"/>
      <c r="F36" s="69"/>
      <c r="G36" s="72" t="s">
        <v>28</v>
      </c>
      <c r="H36" s="73">
        <f>SUM(H28:H35)</f>
        <v>40</v>
      </c>
      <c r="I36" s="65"/>
      <c r="J36" s="69"/>
      <c r="K36" s="72" t="s">
        <v>28</v>
      </c>
      <c r="L36" s="73">
        <f>SUM(L28:L35)</f>
        <v>16</v>
      </c>
      <c r="M36" s="65"/>
      <c r="N36" s="77"/>
      <c r="O36" s="74" t="s">
        <v>28</v>
      </c>
      <c r="P36" s="73">
        <f>SUM(P28:P35)</f>
        <v>36</v>
      </c>
    </row>
    <row r="37" spans="2:16" ht="12.75" customHeight="1"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</row>
    <row r="38" spans="2:16" ht="12.75" customHeight="1"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</row>
    <row r="39" spans="2:16" ht="12.75" customHeight="1">
      <c r="B39" s="79" t="s">
        <v>110</v>
      </c>
      <c r="C39" s="80" t="s">
        <v>282</v>
      </c>
      <c r="D39" s="71">
        <v>12</v>
      </c>
      <c r="E39" s="65"/>
      <c r="F39" s="69" t="s">
        <v>110</v>
      </c>
      <c r="G39" s="70" t="s">
        <v>221</v>
      </c>
      <c r="H39" s="71">
        <v>9</v>
      </c>
      <c r="I39" s="65"/>
      <c r="J39" s="69" t="s">
        <v>110</v>
      </c>
      <c r="K39" s="70" t="s">
        <v>269</v>
      </c>
      <c r="L39" s="71">
        <v>18</v>
      </c>
      <c r="M39" s="65"/>
      <c r="N39" s="69" t="s">
        <v>110</v>
      </c>
      <c r="O39" s="70" t="s">
        <v>302</v>
      </c>
      <c r="P39" s="71">
        <v>9</v>
      </c>
    </row>
    <row r="40" spans="2:16" ht="12.75" customHeight="1">
      <c r="B40" s="79" t="s">
        <v>111</v>
      </c>
      <c r="C40" s="80" t="s">
        <v>216</v>
      </c>
      <c r="D40" s="71">
        <v>12</v>
      </c>
      <c r="E40" s="65"/>
      <c r="F40" s="69" t="s">
        <v>111</v>
      </c>
      <c r="G40" s="70" t="s">
        <v>310</v>
      </c>
      <c r="H40" s="71">
        <v>0</v>
      </c>
      <c r="I40" s="65"/>
      <c r="J40" s="69" t="s">
        <v>111</v>
      </c>
      <c r="K40" s="70" t="s">
        <v>253</v>
      </c>
      <c r="L40" s="71">
        <v>8</v>
      </c>
      <c r="M40" s="65"/>
      <c r="N40" s="69" t="s">
        <v>111</v>
      </c>
      <c r="O40" s="70" t="s">
        <v>264</v>
      </c>
      <c r="P40" s="71">
        <v>0</v>
      </c>
    </row>
    <row r="41" spans="2:16" ht="12.75" customHeight="1">
      <c r="B41" s="79" t="s">
        <v>111</v>
      </c>
      <c r="C41" s="80" t="s">
        <v>414</v>
      </c>
      <c r="D41" s="71">
        <v>0</v>
      </c>
      <c r="E41" s="65"/>
      <c r="F41" s="69" t="s">
        <v>111</v>
      </c>
      <c r="G41" s="70" t="s">
        <v>423</v>
      </c>
      <c r="H41" s="71">
        <v>0</v>
      </c>
      <c r="I41" s="65"/>
      <c r="J41" s="69" t="s">
        <v>111</v>
      </c>
      <c r="K41" s="70" t="s">
        <v>455</v>
      </c>
      <c r="L41" s="71">
        <v>6</v>
      </c>
      <c r="M41" s="65"/>
      <c r="N41" s="69" t="s">
        <v>111</v>
      </c>
      <c r="O41" s="70" t="s">
        <v>233</v>
      </c>
      <c r="P41" s="71">
        <v>0</v>
      </c>
    </row>
    <row r="42" spans="2:16" ht="12.75" customHeight="1">
      <c r="B42" s="79" t="s">
        <v>112</v>
      </c>
      <c r="C42" s="80" t="s">
        <v>286</v>
      </c>
      <c r="D42" s="71">
        <v>6</v>
      </c>
      <c r="E42" s="65"/>
      <c r="F42" s="69" t="s">
        <v>112</v>
      </c>
      <c r="G42" s="70" t="s">
        <v>426</v>
      </c>
      <c r="H42" s="71">
        <v>0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296</v>
      </c>
      <c r="P42" s="71">
        <v>0</v>
      </c>
    </row>
    <row r="43" spans="2:16" ht="12.75" customHeight="1">
      <c r="B43" s="79" t="s">
        <v>112</v>
      </c>
      <c r="C43" s="80" t="s">
        <v>416</v>
      </c>
      <c r="D43" s="71">
        <v>0</v>
      </c>
      <c r="E43" s="65"/>
      <c r="F43" s="69" t="s">
        <v>112</v>
      </c>
      <c r="G43" s="70" t="s">
        <v>427</v>
      </c>
      <c r="H43" s="71">
        <v>3</v>
      </c>
      <c r="I43" s="65"/>
      <c r="J43" s="69" t="s">
        <v>112</v>
      </c>
      <c r="K43" s="70" t="s">
        <v>276</v>
      </c>
      <c r="L43" s="71">
        <v>0</v>
      </c>
      <c r="M43" s="65"/>
      <c r="N43" s="69" t="s">
        <v>112</v>
      </c>
      <c r="O43" s="70" t="s">
        <v>240</v>
      </c>
      <c r="P43" s="71">
        <v>6</v>
      </c>
    </row>
    <row r="44" spans="2:16" ht="12.75" customHeight="1">
      <c r="B44" s="79" t="s">
        <v>112</v>
      </c>
      <c r="C44" s="80" t="s">
        <v>280</v>
      </c>
      <c r="D44" s="71">
        <v>3</v>
      </c>
      <c r="E44" s="65"/>
      <c r="F44" s="69" t="s">
        <v>112</v>
      </c>
      <c r="G44" s="70" t="s">
        <v>428</v>
      </c>
      <c r="H44" s="71">
        <v>0</v>
      </c>
      <c r="I44" s="65"/>
      <c r="J44" s="69" t="s">
        <v>112</v>
      </c>
      <c r="K44" s="70" t="s">
        <v>295</v>
      </c>
      <c r="L44" s="71">
        <v>3</v>
      </c>
      <c r="M44" s="65"/>
      <c r="N44" s="69" t="s">
        <v>112</v>
      </c>
      <c r="O44" s="70" t="s">
        <v>256</v>
      </c>
      <c r="P44" s="71">
        <v>0</v>
      </c>
    </row>
    <row r="45" spans="2:16" ht="12.75" customHeight="1">
      <c r="B45" s="79" t="s">
        <v>113</v>
      </c>
      <c r="C45" s="80" t="s">
        <v>307</v>
      </c>
      <c r="D45" s="71">
        <v>10</v>
      </c>
      <c r="E45" s="65"/>
      <c r="F45" s="69" t="s">
        <v>113</v>
      </c>
      <c r="G45" s="70" t="s">
        <v>198</v>
      </c>
      <c r="H45" s="71">
        <v>9</v>
      </c>
      <c r="I45" s="65"/>
      <c r="J45" s="69" t="s">
        <v>113</v>
      </c>
      <c r="K45" s="70" t="s">
        <v>262</v>
      </c>
      <c r="L45" s="71">
        <v>6</v>
      </c>
      <c r="M45" s="65"/>
      <c r="N45" s="69" t="s">
        <v>113</v>
      </c>
      <c r="O45" s="70" t="s">
        <v>343</v>
      </c>
      <c r="P45" s="71">
        <v>2</v>
      </c>
    </row>
    <row r="46" spans="2:16" ht="12.75" customHeight="1"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482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0</v>
      </c>
    </row>
    <row r="47" spans="2:16" ht="12.75" customHeight="1">
      <c r="B47" s="69"/>
      <c r="C47" s="72" t="s">
        <v>28</v>
      </c>
      <c r="D47" s="73">
        <f>SUM(D39:D46)</f>
        <v>43</v>
      </c>
      <c r="E47" s="65"/>
      <c r="F47" s="69"/>
      <c r="G47" s="72" t="s">
        <v>28</v>
      </c>
      <c r="H47" s="73">
        <f>SUM(H39:H46)</f>
        <v>21</v>
      </c>
      <c r="I47" s="65"/>
      <c r="J47" s="69"/>
      <c r="K47" s="72" t="s">
        <v>28</v>
      </c>
      <c r="L47" s="73">
        <f>SUM(L39:L46)</f>
        <v>41</v>
      </c>
      <c r="M47" s="65"/>
      <c r="N47" s="69"/>
      <c r="O47" s="72" t="s">
        <v>28</v>
      </c>
      <c r="P47" s="73">
        <f>SUM(P39:P46)</f>
        <v>17</v>
      </c>
    </row>
    <row r="48" spans="2:16" ht="12.75" customHeight="1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</row>
    <row r="49" spans="2:20" ht="12.75" customHeight="1">
      <c r="B49" s="600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108</v>
      </c>
      <c r="P49" s="83"/>
    </row>
    <row r="50" spans="2:20" ht="12.75" customHeight="1">
      <c r="B50" s="445"/>
      <c r="C50" s="84" t="s">
        <v>467</v>
      </c>
      <c r="D50" s="85">
        <f>P36</f>
        <v>36</v>
      </c>
      <c r="E50" s="86"/>
      <c r="F50" s="450" t="s">
        <v>83</v>
      </c>
      <c r="G50" s="84" t="s">
        <v>159</v>
      </c>
      <c r="H50" s="85">
        <f>D36</f>
        <v>25</v>
      </c>
      <c r="I50" s="86"/>
      <c r="J50" s="450" t="s">
        <v>83</v>
      </c>
      <c r="K50" s="84" t="s">
        <v>155</v>
      </c>
      <c r="L50" s="85">
        <f>H14</f>
        <v>40</v>
      </c>
      <c r="M50" s="86"/>
      <c r="N50" s="258"/>
      <c r="O50" s="84" t="s">
        <v>19</v>
      </c>
      <c r="P50" s="88">
        <f>L36</f>
        <v>16</v>
      </c>
      <c r="R50" s="620"/>
      <c r="S50" s="620"/>
      <c r="T50" s="620"/>
    </row>
    <row r="51" spans="2:20" ht="12.75" customHeight="1">
      <c r="B51" s="446" t="s">
        <v>83</v>
      </c>
      <c r="C51" s="89" t="s">
        <v>161</v>
      </c>
      <c r="D51" s="90">
        <f>L47</f>
        <v>41</v>
      </c>
      <c r="E51" s="90"/>
      <c r="F51" s="242"/>
      <c r="G51" s="89" t="s">
        <v>469</v>
      </c>
      <c r="H51" s="90">
        <f>L14</f>
        <v>14</v>
      </c>
      <c r="I51" s="91"/>
      <c r="J51" s="90"/>
      <c r="K51" s="89" t="s">
        <v>473</v>
      </c>
      <c r="L51" s="90">
        <f>D25</f>
        <v>28</v>
      </c>
      <c r="M51" s="91"/>
      <c r="N51" s="148" t="s">
        <v>32</v>
      </c>
      <c r="O51" s="89" t="s">
        <v>472</v>
      </c>
      <c r="P51" s="94">
        <f>H47</f>
        <v>21</v>
      </c>
      <c r="R51" s="368"/>
      <c r="S51" s="369"/>
      <c r="T51" s="266"/>
    </row>
    <row r="52" spans="2:20" ht="12.75" customHeight="1">
      <c r="B52" s="447"/>
      <c r="C52" s="347"/>
      <c r="D52" s="262"/>
      <c r="E52" s="91"/>
      <c r="F52" s="451"/>
      <c r="G52" s="347"/>
      <c r="H52" s="262"/>
      <c r="I52" s="91"/>
      <c r="J52" s="404"/>
      <c r="K52" s="347"/>
      <c r="L52" s="262"/>
      <c r="M52" s="91"/>
      <c r="N52" s="91"/>
      <c r="O52" s="347"/>
      <c r="P52" s="263"/>
      <c r="R52" s="368"/>
      <c r="S52" s="369"/>
      <c r="T52" s="266"/>
    </row>
    <row r="53" spans="2:20" ht="12.75" customHeight="1">
      <c r="B53" s="448" t="s">
        <v>83</v>
      </c>
      <c r="C53" s="89" t="s">
        <v>475</v>
      </c>
      <c r="D53" s="90">
        <f>P14</f>
        <v>34</v>
      </c>
      <c r="E53" s="91"/>
      <c r="F53" s="242" t="s">
        <v>83</v>
      </c>
      <c r="G53" s="89" t="s">
        <v>115</v>
      </c>
      <c r="H53" s="90">
        <f>D14</f>
        <v>41</v>
      </c>
      <c r="I53" s="91"/>
      <c r="J53" s="304"/>
      <c r="K53" s="89" t="s">
        <v>25</v>
      </c>
      <c r="L53" s="90">
        <f>L25</f>
        <v>23</v>
      </c>
      <c r="M53" s="91"/>
      <c r="N53" s="148" t="s">
        <v>32</v>
      </c>
      <c r="O53" s="89" t="s">
        <v>474</v>
      </c>
      <c r="P53" s="94">
        <f>D47</f>
        <v>43</v>
      </c>
      <c r="R53" s="368"/>
      <c r="S53" s="369"/>
      <c r="T53" s="266"/>
    </row>
    <row r="54" spans="2:20" ht="12.75" customHeight="1">
      <c r="B54" s="449"/>
      <c r="C54" s="100" t="s">
        <v>468</v>
      </c>
      <c r="D54" s="101">
        <f>P25</f>
        <v>30</v>
      </c>
      <c r="E54" s="100"/>
      <c r="F54" s="305"/>
      <c r="G54" s="100" t="s">
        <v>470</v>
      </c>
      <c r="H54" s="101">
        <f>P47</f>
        <v>17</v>
      </c>
      <c r="I54" s="233"/>
      <c r="J54" s="148" t="s">
        <v>32</v>
      </c>
      <c r="K54" s="100" t="s">
        <v>471</v>
      </c>
      <c r="L54" s="101">
        <f>H36</f>
        <v>40</v>
      </c>
      <c r="M54" s="233"/>
      <c r="N54" s="305"/>
      <c r="O54" s="100" t="s">
        <v>162</v>
      </c>
      <c r="P54" s="102">
        <f>H25</f>
        <v>35</v>
      </c>
      <c r="R54" s="368"/>
      <c r="S54" s="369"/>
      <c r="T54" s="266"/>
    </row>
    <row r="55" spans="2:20" ht="12.75" customHeight="1"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R55" s="368"/>
      <c r="S55" s="369"/>
      <c r="T55" s="266"/>
    </row>
    <row r="56" spans="2:20" ht="12.75" customHeight="1">
      <c r="B56" s="594" t="s">
        <v>55</v>
      </c>
      <c r="C56" s="595"/>
      <c r="D56" s="105" t="s">
        <v>29</v>
      </c>
      <c r="E56" s="65"/>
      <c r="F56" s="104" t="s">
        <v>519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R56" s="368"/>
      <c r="S56" s="369"/>
      <c r="T56" s="266"/>
    </row>
    <row r="57" spans="2:20" ht="12.75" customHeight="1">
      <c r="B57" s="297" t="s">
        <v>58</v>
      </c>
      <c r="C57" s="298"/>
      <c r="D57" s="81">
        <f>$D$47</f>
        <v>43</v>
      </c>
      <c r="E57" s="65"/>
      <c r="F57" s="596" t="s">
        <v>520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R57" s="368"/>
      <c r="S57" s="369"/>
      <c r="T57" s="266"/>
    </row>
    <row r="58" spans="2:20" ht="12.75" customHeight="1">
      <c r="B58" s="108" t="s">
        <v>115</v>
      </c>
      <c r="C58" s="109"/>
      <c r="D58" s="81">
        <f>$D$14</f>
        <v>41</v>
      </c>
      <c r="E58" s="65"/>
      <c r="F58" s="596" t="s">
        <v>517</v>
      </c>
      <c r="G58" s="597"/>
      <c r="H58" s="597"/>
      <c r="I58" s="597"/>
      <c r="J58" s="597"/>
      <c r="K58" s="597"/>
      <c r="L58" s="598"/>
      <c r="M58" s="112"/>
      <c r="N58" s="95" t="s">
        <v>110</v>
      </c>
      <c r="O58" s="91" t="s">
        <v>269</v>
      </c>
      <c r="P58" s="97">
        <f>MAX(D6:D12,H6:H12,L6:L12,P6:P12,D17:D23,H17:H23,L17:L23,P17:P23,D28:D34,H28:H34,L28:L34,P28:P34,D39:D45,H39:H45,L39:L45,P39:P45)</f>
        <v>18</v>
      </c>
      <c r="R58" s="368"/>
      <c r="S58" s="369"/>
      <c r="T58" s="266"/>
    </row>
    <row r="59" spans="2:20" ht="12.75" customHeight="1">
      <c r="B59" s="108" t="s">
        <v>161</v>
      </c>
      <c r="C59" s="109"/>
      <c r="D59" s="81">
        <f>$L$47</f>
        <v>41</v>
      </c>
      <c r="E59" s="65"/>
      <c r="F59" s="596" t="s">
        <v>516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</row>
    <row r="60" spans="2:20" ht="12.75" customHeight="1">
      <c r="B60" s="108" t="s">
        <v>155</v>
      </c>
      <c r="C60" s="109"/>
      <c r="D60" s="81">
        <f>$H$14</f>
        <v>40</v>
      </c>
      <c r="E60" s="65"/>
      <c r="F60" s="596" t="s">
        <v>515</v>
      </c>
      <c r="G60" s="597"/>
      <c r="H60" s="597"/>
      <c r="I60" s="597"/>
      <c r="J60" s="597"/>
      <c r="K60" s="597"/>
      <c r="L60" s="598"/>
      <c r="M60" s="112"/>
      <c r="N60" s="628" t="s">
        <v>58</v>
      </c>
      <c r="O60" s="629"/>
      <c r="P60" s="97">
        <f>MAX(D14,H14,L14,P14,D25,H25,L25,P25,D36,H36,L36,P36,D47,H47,L47,P47)</f>
        <v>43</v>
      </c>
    </row>
    <row r="61" spans="2:20" ht="12.75" customHeight="1">
      <c r="B61" s="108" t="s">
        <v>24</v>
      </c>
      <c r="C61" s="109"/>
      <c r="D61" s="81">
        <f>$H$36</f>
        <v>40</v>
      </c>
      <c r="E61" s="65"/>
      <c r="F61" s="596" t="s">
        <v>514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</row>
    <row r="62" spans="2:20" ht="12.75" customHeight="1">
      <c r="B62" s="108" t="s">
        <v>84</v>
      </c>
      <c r="C62" s="109"/>
      <c r="D62" s="81">
        <f>$P$36</f>
        <v>36</v>
      </c>
      <c r="E62" s="65"/>
      <c r="F62" s="596" t="s">
        <v>510</v>
      </c>
      <c r="G62" s="597"/>
      <c r="H62" s="597"/>
      <c r="I62" s="597"/>
      <c r="J62" s="597"/>
      <c r="K62" s="597"/>
      <c r="L62" s="598"/>
      <c r="M62" s="112"/>
      <c r="N62" s="628" t="s">
        <v>20</v>
      </c>
      <c r="O62" s="629"/>
      <c r="P62" s="97">
        <f>MIN(D14,H14,L14,P14,D25,H25,L25,P25,D36,H36,L36,P36,D47,H47,L47,P47)</f>
        <v>14</v>
      </c>
    </row>
    <row r="63" spans="2:20" ht="12.75" customHeight="1">
      <c r="B63" s="108" t="s">
        <v>162</v>
      </c>
      <c r="C63" s="109"/>
      <c r="D63" s="81">
        <f>$H$25</f>
        <v>35</v>
      </c>
      <c r="E63" s="65"/>
      <c r="F63" s="596" t="s">
        <v>513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</row>
    <row r="64" spans="2:20" ht="12.75" customHeight="1">
      <c r="B64" s="108" t="s">
        <v>26</v>
      </c>
      <c r="C64" s="109"/>
      <c r="D64" s="81">
        <f>$P$14</f>
        <v>34</v>
      </c>
      <c r="E64" s="65"/>
      <c r="F64" s="596" t="s">
        <v>511</v>
      </c>
      <c r="G64" s="597"/>
      <c r="H64" s="597"/>
      <c r="I64" s="597"/>
      <c r="J64" s="597"/>
      <c r="K64" s="597"/>
      <c r="L64" s="598"/>
      <c r="M64" s="112"/>
      <c r="N64" s="232" t="s">
        <v>25</v>
      </c>
      <c r="O64" s="233"/>
      <c r="P64" s="114">
        <v>-9</v>
      </c>
    </row>
    <row r="65" spans="2:31" ht="12.75" customHeight="1">
      <c r="B65" s="108" t="s">
        <v>120</v>
      </c>
      <c r="C65" s="109"/>
      <c r="D65" s="81">
        <f>$P$25</f>
        <v>30</v>
      </c>
      <c r="E65" s="65"/>
      <c r="F65" s="596" t="s">
        <v>512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</row>
    <row r="66" spans="2:31" ht="12.75" customHeight="1">
      <c r="B66" s="108" t="s">
        <v>21</v>
      </c>
      <c r="C66" s="109"/>
      <c r="D66" s="81">
        <f>$D$25</f>
        <v>28</v>
      </c>
      <c r="E66" s="65"/>
      <c r="F66" s="596" t="s">
        <v>509</v>
      </c>
      <c r="G66" s="597"/>
      <c r="H66" s="597"/>
      <c r="I66" s="597"/>
      <c r="J66" s="597"/>
      <c r="K66" s="597"/>
      <c r="L66" s="598"/>
      <c r="M66" s="112"/>
      <c r="N66" s="630" t="s">
        <v>57</v>
      </c>
      <c r="O66" s="631"/>
      <c r="P66" s="632"/>
    </row>
    <row r="67" spans="2:31" ht="12.75" customHeight="1">
      <c r="B67" s="108" t="s">
        <v>159</v>
      </c>
      <c r="C67" s="109"/>
      <c r="D67" s="81">
        <f>$D$36</f>
        <v>25</v>
      </c>
      <c r="E67" s="65"/>
      <c r="F67" s="616" t="s">
        <v>508</v>
      </c>
      <c r="G67" s="597"/>
      <c r="H67" s="597"/>
      <c r="I67" s="597"/>
      <c r="J67" s="597"/>
      <c r="K67" s="597"/>
      <c r="L67" s="598"/>
      <c r="M67" s="112"/>
      <c r="N67" s="617" t="s">
        <v>493</v>
      </c>
      <c r="O67" s="618"/>
      <c r="P67" s="619"/>
      <c r="R67" s="89"/>
      <c r="S67" s="90"/>
      <c r="T67" s="91"/>
      <c r="U67" s="250"/>
      <c r="V67" s="89"/>
      <c r="W67" s="90"/>
      <c r="X67" s="91"/>
      <c r="Y67" s="250"/>
      <c r="Z67" s="89"/>
      <c r="AA67" s="90"/>
      <c r="AB67" s="91"/>
      <c r="AC67" s="107"/>
      <c r="AD67" s="89"/>
      <c r="AE67" s="259"/>
    </row>
    <row r="68" spans="2:31" ht="12.75" customHeight="1">
      <c r="B68" s="108" t="s">
        <v>25</v>
      </c>
      <c r="C68" s="109"/>
      <c r="D68" s="81">
        <f>$L$25</f>
        <v>23</v>
      </c>
      <c r="E68" s="65"/>
      <c r="F68" s="616" t="s">
        <v>507</v>
      </c>
      <c r="G68" s="597"/>
      <c r="H68" s="597"/>
      <c r="I68" s="597"/>
      <c r="J68" s="597"/>
      <c r="K68" s="597"/>
      <c r="L68" s="598"/>
      <c r="M68" s="112"/>
      <c r="N68" s="613" t="s">
        <v>494</v>
      </c>
      <c r="O68" s="614"/>
      <c r="P68" s="615"/>
      <c r="R68" s="89"/>
      <c r="S68" s="90"/>
      <c r="T68" s="90"/>
      <c r="U68" s="250"/>
      <c r="V68" s="89"/>
      <c r="W68" s="90"/>
      <c r="X68" s="91"/>
      <c r="Y68" s="89"/>
      <c r="Z68" s="89"/>
      <c r="AA68" s="90"/>
      <c r="AB68" s="91"/>
      <c r="AC68" s="304"/>
      <c r="AD68" s="89"/>
      <c r="AE68" s="259"/>
    </row>
    <row r="69" spans="2:31" ht="12.75" customHeight="1">
      <c r="B69" s="108" t="s">
        <v>379</v>
      </c>
      <c r="C69" s="109"/>
      <c r="D69" s="81">
        <f>$H$47</f>
        <v>21</v>
      </c>
      <c r="E69" s="65"/>
      <c r="F69" s="616" t="s">
        <v>506</v>
      </c>
      <c r="G69" s="597"/>
      <c r="H69" s="597"/>
      <c r="I69" s="597"/>
      <c r="J69" s="597"/>
      <c r="K69" s="597"/>
      <c r="L69" s="598"/>
      <c r="M69" s="112"/>
      <c r="N69" s="613" t="s">
        <v>495</v>
      </c>
      <c r="O69" s="614"/>
      <c r="P69" s="615"/>
      <c r="R69" s="16"/>
      <c r="S69" s="16"/>
      <c r="T69" s="91"/>
      <c r="U69" s="248"/>
      <c r="V69" s="16"/>
      <c r="W69" s="16"/>
      <c r="X69" s="91"/>
      <c r="Y69" s="91"/>
      <c r="Z69" s="16"/>
      <c r="AA69" s="16"/>
      <c r="AB69" s="91"/>
      <c r="AC69" s="91"/>
      <c r="AD69" s="16"/>
      <c r="AE69" s="259"/>
    </row>
    <row r="70" spans="2:31" ht="12.75" customHeight="1">
      <c r="B70" s="108" t="s">
        <v>160</v>
      </c>
      <c r="C70" s="109"/>
      <c r="D70" s="81">
        <f>$P$47</f>
        <v>17</v>
      </c>
      <c r="E70" s="65"/>
      <c r="F70" s="596" t="s">
        <v>505</v>
      </c>
      <c r="G70" s="597"/>
      <c r="H70" s="597"/>
      <c r="I70" s="597"/>
      <c r="J70" s="597"/>
      <c r="K70" s="597"/>
      <c r="L70" s="598"/>
      <c r="M70" s="112"/>
      <c r="N70" s="613" t="s">
        <v>496</v>
      </c>
      <c r="O70" s="614"/>
      <c r="P70" s="615"/>
      <c r="R70" s="89"/>
      <c r="S70" s="90"/>
      <c r="T70" s="91"/>
      <c r="U70" s="250"/>
      <c r="V70" s="89"/>
      <c r="W70" s="90"/>
      <c r="X70" s="91"/>
      <c r="Y70" s="304"/>
      <c r="Z70" s="89"/>
      <c r="AA70" s="90"/>
      <c r="AB70" s="91"/>
      <c r="AC70" s="107"/>
      <c r="AD70" s="89"/>
      <c r="AE70" s="259"/>
    </row>
    <row r="71" spans="2:31" ht="12.75" customHeight="1">
      <c r="B71" s="108" t="s">
        <v>19</v>
      </c>
      <c r="C71" s="109"/>
      <c r="D71" s="81">
        <f>$L$36</f>
        <v>16</v>
      </c>
      <c r="E71" s="65"/>
      <c r="F71" s="596" t="s">
        <v>518</v>
      </c>
      <c r="G71" s="597"/>
      <c r="H71" s="597"/>
      <c r="I71" s="597"/>
      <c r="J71" s="597"/>
      <c r="K71" s="597"/>
      <c r="L71" s="598"/>
      <c r="M71" s="112"/>
      <c r="N71" s="613" t="s">
        <v>497</v>
      </c>
      <c r="O71" s="614"/>
      <c r="P71" s="615"/>
      <c r="R71" s="89"/>
      <c r="S71" s="90"/>
      <c r="T71" s="89"/>
      <c r="U71" s="304"/>
      <c r="V71" s="89"/>
      <c r="W71" s="90"/>
      <c r="X71" s="91"/>
      <c r="Y71" s="89"/>
      <c r="Z71" s="89"/>
      <c r="AA71" s="90"/>
      <c r="AB71" s="91"/>
      <c r="AC71" s="304"/>
      <c r="AD71" s="89"/>
      <c r="AE71" s="259"/>
    </row>
    <row r="72" spans="2:31" ht="12.75" customHeight="1">
      <c r="B72" s="108" t="s">
        <v>20</v>
      </c>
      <c r="C72" s="109"/>
      <c r="D72" s="81">
        <f>$L$14</f>
        <v>14</v>
      </c>
      <c r="E72" s="65"/>
      <c r="F72" s="596" t="s">
        <v>504</v>
      </c>
      <c r="G72" s="597"/>
      <c r="H72" s="597"/>
      <c r="I72" s="597"/>
      <c r="J72" s="597"/>
      <c r="K72" s="597"/>
      <c r="L72" s="598"/>
      <c r="M72" s="112"/>
      <c r="N72" s="613" t="s">
        <v>498</v>
      </c>
      <c r="O72" s="614"/>
      <c r="P72" s="615"/>
      <c r="R72" s="256"/>
      <c r="S72" s="272"/>
      <c r="T72" s="257"/>
    </row>
    <row r="73" spans="2:31" ht="12.75" customHeight="1">
      <c r="E73" s="112"/>
      <c r="M73" s="112"/>
      <c r="N73" s="613" t="s">
        <v>499</v>
      </c>
      <c r="O73" s="614"/>
      <c r="P73" s="615"/>
      <c r="R73" s="256"/>
      <c r="S73" s="272"/>
      <c r="T73" s="257"/>
    </row>
    <row r="74" spans="2:31" ht="12.75" customHeight="1">
      <c r="B74" s="608" t="s">
        <v>119</v>
      </c>
      <c r="C74" s="609"/>
      <c r="D74" s="610"/>
      <c r="E74" s="112"/>
      <c r="F74" s="234" t="s">
        <v>83</v>
      </c>
      <c r="G74" s="235" t="s">
        <v>60</v>
      </c>
      <c r="H74" s="236"/>
      <c r="I74" s="237">
        <v>5</v>
      </c>
      <c r="J74" s="237">
        <f>$I$74</f>
        <v>5</v>
      </c>
      <c r="K74" s="611" t="s">
        <v>522</v>
      </c>
      <c r="L74" s="627"/>
      <c r="M74" s="65"/>
      <c r="N74" s="624" t="s">
        <v>500</v>
      </c>
      <c r="O74" s="625"/>
      <c r="P74" s="626"/>
      <c r="R74" s="256"/>
      <c r="S74" s="272"/>
      <c r="T74" s="257"/>
    </row>
    <row r="75" spans="2:31">
      <c r="B75" s="611" t="s">
        <v>501</v>
      </c>
      <c r="C75" s="612"/>
      <c r="D75" s="116">
        <f>MAX('Team Totals'!$T$8,'Team Totals'!$T$15,'Team Totals'!$T$22,'Team Totals'!$T$29)</f>
        <v>2118</v>
      </c>
      <c r="E75" s="112"/>
      <c r="F75" s="117" t="s">
        <v>32</v>
      </c>
      <c r="G75" s="118" t="s">
        <v>61</v>
      </c>
      <c r="H75" s="119"/>
      <c r="I75" s="120">
        <v>3</v>
      </c>
      <c r="J75" s="120">
        <f>$I$75</f>
        <v>3</v>
      </c>
      <c r="K75" s="611" t="s">
        <v>521</v>
      </c>
      <c r="L75" s="627"/>
      <c r="M75" s="65"/>
      <c r="N75" s="621" t="str">
        <f>$B$3</f>
        <v>ALL NFL TEAMS PLAYING</v>
      </c>
      <c r="O75" s="622"/>
      <c r="P75" s="623"/>
    </row>
    <row r="76" spans="2:31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</sheetData>
  <sortState xmlns:xlrd2="http://schemas.microsoft.com/office/spreadsheetml/2017/richdata2" ref="B57:D72">
    <sortCondition descending="1" ref="D72"/>
  </sortState>
  <mergeCells count="54">
    <mergeCell ref="R50:T50"/>
    <mergeCell ref="N75:P75"/>
    <mergeCell ref="N74:P74"/>
    <mergeCell ref="K74:L74"/>
    <mergeCell ref="K75:L75"/>
    <mergeCell ref="F58:L58"/>
    <mergeCell ref="F66:L66"/>
    <mergeCell ref="F61:L61"/>
    <mergeCell ref="F57:L57"/>
    <mergeCell ref="N60:O60"/>
    <mergeCell ref="N62:O62"/>
    <mergeCell ref="F65:L65"/>
    <mergeCell ref="N66:P66"/>
    <mergeCell ref="B74:D74"/>
    <mergeCell ref="B75:C75"/>
    <mergeCell ref="N72:P72"/>
    <mergeCell ref="N73:P73"/>
    <mergeCell ref="F64:L64"/>
    <mergeCell ref="F67:L67"/>
    <mergeCell ref="F68:L68"/>
    <mergeCell ref="F70:L70"/>
    <mergeCell ref="F71:L71"/>
    <mergeCell ref="F72:L72"/>
    <mergeCell ref="F69:L69"/>
    <mergeCell ref="N71:P71"/>
    <mergeCell ref="N68:P68"/>
    <mergeCell ref="N69:P69"/>
    <mergeCell ref="N67:P67"/>
    <mergeCell ref="N70:P70"/>
    <mergeCell ref="B16:C16"/>
    <mergeCell ref="N27:O27"/>
    <mergeCell ref="N38:O38"/>
    <mergeCell ref="B49:N49"/>
    <mergeCell ref="B27:C27"/>
    <mergeCell ref="J27:K27"/>
    <mergeCell ref="F38:G38"/>
    <mergeCell ref="B38:C38"/>
    <mergeCell ref="F27:G27"/>
    <mergeCell ref="N16:O16"/>
    <mergeCell ref="J16:K16"/>
    <mergeCell ref="F16:G16"/>
    <mergeCell ref="J38:K38"/>
    <mergeCell ref="B56:C56"/>
    <mergeCell ref="F60:L60"/>
    <mergeCell ref="F59:L59"/>
    <mergeCell ref="F62:L62"/>
    <mergeCell ref="F63:L63"/>
    <mergeCell ref="B3:E3"/>
    <mergeCell ref="B1:C1"/>
    <mergeCell ref="B5:C5"/>
    <mergeCell ref="F5:G5"/>
    <mergeCell ref="F1:L2"/>
    <mergeCell ref="J5:K5"/>
    <mergeCell ref="F3:L3"/>
  </mergeCells>
  <phoneticPr fontId="0" type="noConversion"/>
  <pageMargins left="0.57999999999999996" right="0" top="0.09" bottom="0" header="0.13" footer="0.5"/>
  <pageSetup scale="82" orientation="portrait" horizontalDpi="4294967293" r:id="rId1"/>
  <headerFooter alignWithMargins="0"/>
  <ignoredErrors>
    <ignoredError sqref="P58" formulaRange="1"/>
  </ignoredErrors>
  <webPublishItems count="1">
    <webPublishItem id="11549" divId="04BDFLOfficialScoring_11549" sourceType="printArea" destinationFile="C:\Documents and Settings\default\My Documents\BDFL 2004\ScoringW2.htm"/>
  </webPublishItem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306"/>
  <sheetViews>
    <sheetView view="pageBreakPreview" topLeftCell="A271" zoomScale="110" zoomScaleNormal="100" zoomScaleSheetLayoutView="110" workbookViewId="0">
      <selection activeCell="T32" sqref="T32"/>
    </sheetView>
  </sheetViews>
  <sheetFormatPr defaultColWidth="9.140625" defaultRowHeight="12.75"/>
  <cols>
    <col min="1" max="1" width="4.7109375" style="153" customWidth="1"/>
    <col min="2" max="2" width="24.5703125" style="153" customWidth="1"/>
    <col min="3" max="11" width="5.140625" style="153" customWidth="1"/>
    <col min="12" max="20" width="6.140625" style="153" customWidth="1"/>
    <col min="21" max="21" width="5" style="153" customWidth="1"/>
    <col min="22" max="22" width="5.28515625" style="153" customWidth="1"/>
    <col min="23" max="23" width="3.42578125" style="24" customWidth="1"/>
    <col min="24" max="24" width="4.28515625" style="24" customWidth="1"/>
    <col min="25" max="25" width="14.85546875" style="24" customWidth="1"/>
    <col min="26" max="26" width="11.7109375" style="24" customWidth="1"/>
    <col min="27" max="27" width="4.85546875" style="24" customWidth="1"/>
    <col min="28" max="16384" width="9.140625" style="24"/>
  </cols>
  <sheetData>
    <row r="1" spans="1:27">
      <c r="A1" s="132" t="s">
        <v>395</v>
      </c>
      <c r="B1" s="132"/>
      <c r="C1" s="133"/>
      <c r="D1" s="133"/>
      <c r="E1" s="134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7">
      <c r="A2" s="133"/>
      <c r="B2" s="133"/>
      <c r="C2" s="134" t="s">
        <v>0</v>
      </c>
      <c r="D2" s="134" t="s">
        <v>1</v>
      </c>
      <c r="E2" s="134" t="s">
        <v>2</v>
      </c>
      <c r="F2" s="134" t="s">
        <v>3</v>
      </c>
      <c r="G2" s="134" t="s">
        <v>4</v>
      </c>
      <c r="H2" s="134" t="s">
        <v>5</v>
      </c>
      <c r="I2" s="134" t="s">
        <v>6</v>
      </c>
      <c r="J2" s="134" t="s">
        <v>7</v>
      </c>
      <c r="K2" s="134" t="s">
        <v>8</v>
      </c>
      <c r="L2" s="134" t="s">
        <v>9</v>
      </c>
      <c r="M2" s="134" t="s">
        <v>10</v>
      </c>
      <c r="N2" s="134" t="s">
        <v>11</v>
      </c>
      <c r="O2" s="134" t="s">
        <v>12</v>
      </c>
      <c r="P2" s="134" t="s">
        <v>13</v>
      </c>
      <c r="Q2" s="134" t="s">
        <v>14</v>
      </c>
      <c r="R2" s="134" t="s">
        <v>15</v>
      </c>
      <c r="S2" s="134" t="s">
        <v>16</v>
      </c>
      <c r="T2" s="134" t="s">
        <v>973</v>
      </c>
      <c r="U2" s="134" t="s">
        <v>38</v>
      </c>
      <c r="V2" s="231" t="s">
        <v>39</v>
      </c>
      <c r="X2" s="25"/>
      <c r="Y2" s="26"/>
      <c r="Z2" s="26"/>
      <c r="AA2" s="26"/>
    </row>
    <row r="3" spans="1:27">
      <c r="A3" s="177"/>
      <c r="B3" s="178" t="s">
        <v>116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409"/>
      <c r="X3" s="27"/>
      <c r="Y3" s="27"/>
      <c r="Z3" s="27"/>
      <c r="AA3" s="28"/>
    </row>
    <row r="4" spans="1:27">
      <c r="A4" s="155" t="s">
        <v>40</v>
      </c>
      <c r="B4" s="155" t="s">
        <v>790</v>
      </c>
      <c r="C4" s="134">
        <v>18</v>
      </c>
      <c r="D4" s="134">
        <v>6</v>
      </c>
      <c r="E4" s="134">
        <v>6</v>
      </c>
      <c r="F4" s="134">
        <v>3</v>
      </c>
      <c r="G4" s="134">
        <v>15</v>
      </c>
      <c r="H4" s="134">
        <v>0</v>
      </c>
      <c r="I4" s="134">
        <v>3</v>
      </c>
      <c r="J4" s="134">
        <v>3</v>
      </c>
      <c r="K4" s="134">
        <v>6</v>
      </c>
      <c r="L4" s="134">
        <v>6</v>
      </c>
      <c r="M4" s="134">
        <v>15</v>
      </c>
      <c r="N4" s="134">
        <v>3</v>
      </c>
      <c r="O4" s="134">
        <v>0</v>
      </c>
      <c r="P4" s="134">
        <v>0</v>
      </c>
      <c r="Q4" s="134">
        <v>0</v>
      </c>
      <c r="R4" s="134">
        <v>0</v>
      </c>
      <c r="S4" s="134">
        <v>0</v>
      </c>
      <c r="T4" s="134">
        <v>6</v>
      </c>
      <c r="U4" s="134">
        <f t="shared" ref="U4:U20" si="0">SUM(C4:T4)</f>
        <v>90</v>
      </c>
      <c r="V4" s="231">
        <f>U4/15</f>
        <v>6</v>
      </c>
      <c r="X4" s="26"/>
      <c r="Y4" s="29"/>
      <c r="Z4" s="26"/>
      <c r="AA4" s="26"/>
    </row>
    <row r="5" spans="1:27">
      <c r="A5" s="156" t="s">
        <v>41</v>
      </c>
      <c r="B5" s="156" t="s">
        <v>231</v>
      </c>
      <c r="C5" s="134">
        <v>6</v>
      </c>
      <c r="D5" s="134">
        <v>12</v>
      </c>
      <c r="E5" s="134">
        <v>9</v>
      </c>
      <c r="F5" s="134">
        <v>3</v>
      </c>
      <c r="G5" s="134">
        <v>3</v>
      </c>
      <c r="H5" s="134">
        <v>9</v>
      </c>
      <c r="I5" s="134">
        <v>0</v>
      </c>
      <c r="J5" s="134">
        <v>3</v>
      </c>
      <c r="K5" s="134">
        <v>15</v>
      </c>
      <c r="L5" s="134">
        <v>6</v>
      </c>
      <c r="M5" s="134">
        <v>9</v>
      </c>
      <c r="N5" s="134">
        <v>6</v>
      </c>
      <c r="O5" s="134">
        <v>6</v>
      </c>
      <c r="P5" s="134">
        <v>9</v>
      </c>
      <c r="Q5" s="134">
        <v>6</v>
      </c>
      <c r="R5" s="134">
        <v>3</v>
      </c>
      <c r="S5" s="134">
        <v>0</v>
      </c>
      <c r="T5" s="134">
        <v>9</v>
      </c>
      <c r="U5" s="134">
        <f t="shared" si="0"/>
        <v>114</v>
      </c>
      <c r="V5" s="231">
        <f t="shared" ref="V5:V19" si="1">U5/15</f>
        <v>7.6</v>
      </c>
      <c r="X5" s="26"/>
      <c r="Y5" s="29"/>
      <c r="Z5" s="26"/>
      <c r="AA5" s="26"/>
    </row>
    <row r="6" spans="1:27">
      <c r="A6" s="156" t="s">
        <v>42</v>
      </c>
      <c r="B6" s="156" t="s">
        <v>250</v>
      </c>
      <c r="C6" s="134">
        <v>0</v>
      </c>
      <c r="D6" s="134">
        <v>0</v>
      </c>
      <c r="E6" s="134">
        <v>0</v>
      </c>
      <c r="F6" s="134">
        <v>0</v>
      </c>
      <c r="G6" s="134">
        <v>0</v>
      </c>
      <c r="H6" s="134">
        <v>0</v>
      </c>
      <c r="I6" s="134">
        <v>0</v>
      </c>
      <c r="J6" s="134">
        <v>0</v>
      </c>
      <c r="K6" s="134">
        <v>0</v>
      </c>
      <c r="L6" s="134">
        <v>0</v>
      </c>
      <c r="M6" s="134">
        <v>0</v>
      </c>
      <c r="N6" s="134">
        <v>0</v>
      </c>
      <c r="O6" s="134">
        <v>0</v>
      </c>
      <c r="P6" s="134">
        <v>0</v>
      </c>
      <c r="Q6" s="134">
        <v>3</v>
      </c>
      <c r="R6" s="134">
        <v>0</v>
      </c>
      <c r="S6" s="134">
        <v>3</v>
      </c>
      <c r="T6" s="134">
        <v>6</v>
      </c>
      <c r="U6" s="134">
        <f t="shared" si="0"/>
        <v>12</v>
      </c>
      <c r="V6" s="231">
        <f t="shared" si="1"/>
        <v>0.8</v>
      </c>
      <c r="X6" s="26"/>
      <c r="Y6" s="29"/>
      <c r="Z6" s="26"/>
      <c r="AA6" s="26"/>
    </row>
    <row r="7" spans="1:27">
      <c r="A7" s="156" t="s">
        <v>43</v>
      </c>
      <c r="B7" s="156" t="s">
        <v>244</v>
      </c>
      <c r="C7" s="134">
        <v>6</v>
      </c>
      <c r="D7" s="134">
        <v>0</v>
      </c>
      <c r="E7" s="134">
        <v>0</v>
      </c>
      <c r="F7" s="134">
        <v>0</v>
      </c>
      <c r="G7" s="134">
        <v>0</v>
      </c>
      <c r="H7" s="134">
        <v>8</v>
      </c>
      <c r="I7" s="134">
        <v>0</v>
      </c>
      <c r="J7" s="134">
        <v>0</v>
      </c>
      <c r="K7" s="134">
        <v>0</v>
      </c>
      <c r="L7" s="134">
        <v>6</v>
      </c>
      <c r="M7" s="134">
        <v>8</v>
      </c>
      <c r="N7" s="134">
        <v>0</v>
      </c>
      <c r="O7" s="134">
        <v>0</v>
      </c>
      <c r="P7" s="134">
        <v>12</v>
      </c>
      <c r="Q7" s="134">
        <v>0</v>
      </c>
      <c r="R7" s="134">
        <v>0</v>
      </c>
      <c r="S7" s="134">
        <v>0</v>
      </c>
      <c r="T7" s="134">
        <v>0</v>
      </c>
      <c r="U7" s="134">
        <f t="shared" si="0"/>
        <v>40</v>
      </c>
      <c r="V7" s="231">
        <f t="shared" si="1"/>
        <v>2.6666666666666665</v>
      </c>
      <c r="X7" s="26"/>
      <c r="Y7" s="29"/>
      <c r="Z7" s="26"/>
      <c r="AA7" s="26"/>
    </row>
    <row r="8" spans="1:27">
      <c r="A8" s="156" t="s">
        <v>44</v>
      </c>
      <c r="B8" s="156" t="s">
        <v>386</v>
      </c>
      <c r="C8" s="134">
        <v>0</v>
      </c>
      <c r="D8" s="134">
        <v>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6</v>
      </c>
      <c r="K8" s="134">
        <v>0</v>
      </c>
      <c r="L8" s="134">
        <v>0</v>
      </c>
      <c r="M8" s="134">
        <v>0</v>
      </c>
      <c r="N8" s="134">
        <v>0</v>
      </c>
      <c r="O8" s="134">
        <v>0</v>
      </c>
      <c r="P8" s="134">
        <v>0</v>
      </c>
      <c r="Q8" s="134">
        <v>0</v>
      </c>
      <c r="R8" s="134">
        <v>6</v>
      </c>
      <c r="S8" s="134">
        <v>0</v>
      </c>
      <c r="T8" s="134">
        <v>0</v>
      </c>
      <c r="U8" s="134">
        <f t="shared" si="0"/>
        <v>12</v>
      </c>
      <c r="V8" s="231">
        <f t="shared" si="1"/>
        <v>0.8</v>
      </c>
      <c r="X8" s="438"/>
      <c r="Y8" s="29"/>
      <c r="Z8" s="26"/>
      <c r="AA8" s="26"/>
    </row>
    <row r="9" spans="1:27">
      <c r="A9" s="156" t="s">
        <v>45</v>
      </c>
      <c r="B9" s="156" t="s">
        <v>934</v>
      </c>
      <c r="C9" s="134">
        <v>0</v>
      </c>
      <c r="D9" s="134">
        <v>6</v>
      </c>
      <c r="E9" s="134">
        <v>0</v>
      </c>
      <c r="F9" s="134">
        <v>0</v>
      </c>
      <c r="G9" s="134">
        <v>0</v>
      </c>
      <c r="H9" s="134">
        <v>0</v>
      </c>
      <c r="I9" s="134">
        <v>0</v>
      </c>
      <c r="J9" s="134">
        <v>0</v>
      </c>
      <c r="K9" s="134">
        <v>0</v>
      </c>
      <c r="L9" s="134">
        <v>0</v>
      </c>
      <c r="M9" s="134">
        <v>0</v>
      </c>
      <c r="N9" s="134">
        <v>0</v>
      </c>
      <c r="O9" s="134">
        <v>0</v>
      </c>
      <c r="P9" s="134">
        <v>0</v>
      </c>
      <c r="Q9" s="134">
        <v>0</v>
      </c>
      <c r="R9" s="134">
        <v>0</v>
      </c>
      <c r="S9" s="134">
        <v>6</v>
      </c>
      <c r="T9" s="134">
        <v>0</v>
      </c>
      <c r="U9" s="134">
        <f t="shared" si="0"/>
        <v>12</v>
      </c>
      <c r="V9" s="231">
        <f t="shared" si="1"/>
        <v>0.8</v>
      </c>
      <c r="X9" s="438"/>
      <c r="Y9" s="29"/>
      <c r="Z9" s="26"/>
      <c r="AA9" s="26"/>
    </row>
    <row r="10" spans="1:27">
      <c r="A10" s="156" t="s">
        <v>46</v>
      </c>
      <c r="B10" s="156" t="s">
        <v>1049</v>
      </c>
      <c r="C10" s="134">
        <v>0</v>
      </c>
      <c r="D10" s="134">
        <v>0</v>
      </c>
      <c r="E10" s="134">
        <v>0</v>
      </c>
      <c r="F10" s="134">
        <v>0</v>
      </c>
      <c r="G10" s="134">
        <v>0</v>
      </c>
      <c r="H10" s="134">
        <v>6</v>
      </c>
      <c r="I10" s="134">
        <v>0</v>
      </c>
      <c r="J10" s="134">
        <v>0</v>
      </c>
      <c r="K10" s="134">
        <v>6</v>
      </c>
      <c r="L10" s="134">
        <v>0</v>
      </c>
      <c r="M10" s="134">
        <v>0</v>
      </c>
      <c r="N10" s="134">
        <v>0</v>
      </c>
      <c r="O10" s="134">
        <v>0</v>
      </c>
      <c r="P10" s="134">
        <v>0</v>
      </c>
      <c r="Q10" s="134">
        <v>0</v>
      </c>
      <c r="R10" s="134">
        <v>0</v>
      </c>
      <c r="S10" s="134">
        <v>2</v>
      </c>
      <c r="T10" s="134">
        <v>3</v>
      </c>
      <c r="U10" s="134">
        <f t="shared" si="0"/>
        <v>17</v>
      </c>
      <c r="V10" s="231">
        <f t="shared" si="1"/>
        <v>1.1333333333333333</v>
      </c>
      <c r="X10" s="438"/>
      <c r="Y10" s="29"/>
      <c r="Z10" s="26"/>
      <c r="AA10" s="26"/>
    </row>
    <row r="11" spans="1:27">
      <c r="A11" s="157" t="s">
        <v>47</v>
      </c>
      <c r="B11" s="157" t="s">
        <v>199</v>
      </c>
      <c r="C11" s="134">
        <v>6</v>
      </c>
      <c r="D11" s="134">
        <v>0</v>
      </c>
      <c r="E11" s="134">
        <v>0</v>
      </c>
      <c r="F11" s="134">
        <v>9</v>
      </c>
      <c r="G11" s="134">
        <v>0</v>
      </c>
      <c r="H11" s="134">
        <v>3</v>
      </c>
      <c r="I11" s="134">
        <v>0</v>
      </c>
      <c r="J11" s="134">
        <v>3</v>
      </c>
      <c r="K11" s="134">
        <v>0</v>
      </c>
      <c r="L11" s="134">
        <v>6</v>
      </c>
      <c r="M11" s="134">
        <v>0</v>
      </c>
      <c r="N11" s="134">
        <v>0</v>
      </c>
      <c r="O11" s="134">
        <v>0</v>
      </c>
      <c r="P11" s="134">
        <v>0</v>
      </c>
      <c r="Q11" s="134">
        <v>3</v>
      </c>
      <c r="R11" s="134">
        <v>0</v>
      </c>
      <c r="S11" s="134">
        <v>0</v>
      </c>
      <c r="T11" s="134">
        <v>0</v>
      </c>
      <c r="U11" s="134">
        <f t="shared" si="0"/>
        <v>30</v>
      </c>
      <c r="V11" s="231">
        <f t="shared" si="1"/>
        <v>2</v>
      </c>
      <c r="X11" s="439"/>
    </row>
    <row r="12" spans="1:27">
      <c r="A12" s="158" t="s">
        <v>48</v>
      </c>
      <c r="B12" s="158" t="s">
        <v>828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0</v>
      </c>
      <c r="N12" s="134">
        <v>0</v>
      </c>
      <c r="O12" s="134">
        <v>0</v>
      </c>
      <c r="P12" s="134">
        <v>0</v>
      </c>
      <c r="Q12" s="134">
        <v>0</v>
      </c>
      <c r="R12" s="134">
        <v>0</v>
      </c>
      <c r="S12" s="134">
        <v>0</v>
      </c>
      <c r="T12" s="134">
        <v>0</v>
      </c>
      <c r="U12" s="134">
        <f t="shared" si="0"/>
        <v>0</v>
      </c>
      <c r="V12" s="231">
        <f t="shared" si="1"/>
        <v>0</v>
      </c>
      <c r="X12" s="438"/>
      <c r="Y12" s="26"/>
      <c r="Z12" s="30"/>
      <c r="AA12" s="25"/>
    </row>
    <row r="13" spans="1:27">
      <c r="A13" s="158" t="s">
        <v>49</v>
      </c>
      <c r="B13" s="158" t="s">
        <v>346</v>
      </c>
      <c r="C13" s="134">
        <v>4</v>
      </c>
      <c r="D13" s="134">
        <v>3</v>
      </c>
      <c r="E13" s="134">
        <v>0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  <c r="K13" s="134">
        <v>0</v>
      </c>
      <c r="L13" s="134">
        <v>0</v>
      </c>
      <c r="M13" s="134">
        <v>0</v>
      </c>
      <c r="N13" s="134">
        <v>3</v>
      </c>
      <c r="O13" s="134">
        <v>3</v>
      </c>
      <c r="P13" s="134">
        <v>0</v>
      </c>
      <c r="Q13" s="134">
        <v>0</v>
      </c>
      <c r="R13" s="134">
        <v>0</v>
      </c>
      <c r="S13" s="134">
        <v>0</v>
      </c>
      <c r="T13" s="134">
        <v>0</v>
      </c>
      <c r="U13" s="134">
        <f t="shared" si="0"/>
        <v>13</v>
      </c>
      <c r="V13" s="231">
        <f t="shared" si="1"/>
        <v>0.8666666666666667</v>
      </c>
    </row>
    <row r="14" spans="1:27">
      <c r="A14" s="158" t="s">
        <v>50</v>
      </c>
      <c r="B14" s="158" t="s">
        <v>248</v>
      </c>
      <c r="C14" s="134">
        <v>0</v>
      </c>
      <c r="D14" s="134">
        <v>3</v>
      </c>
      <c r="E14" s="134">
        <v>0</v>
      </c>
      <c r="F14" s="134">
        <v>6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4">
        <v>3</v>
      </c>
      <c r="N14" s="134">
        <v>0</v>
      </c>
      <c r="O14" s="134">
        <v>0</v>
      </c>
      <c r="P14" s="134">
        <v>0</v>
      </c>
      <c r="Q14" s="134">
        <v>1</v>
      </c>
      <c r="R14" s="134">
        <v>0</v>
      </c>
      <c r="S14" s="134">
        <v>0</v>
      </c>
      <c r="T14" s="134">
        <v>0</v>
      </c>
      <c r="U14" s="134">
        <f t="shared" si="0"/>
        <v>13</v>
      </c>
      <c r="V14" s="231">
        <f t="shared" si="1"/>
        <v>0.8666666666666667</v>
      </c>
    </row>
    <row r="15" spans="1:27">
      <c r="A15" s="156" t="s">
        <v>51</v>
      </c>
      <c r="B15" s="156" t="s">
        <v>387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  <c r="H15" s="134">
        <v>0</v>
      </c>
      <c r="I15" s="134">
        <v>6</v>
      </c>
      <c r="J15" s="134">
        <v>0</v>
      </c>
      <c r="K15" s="134">
        <v>6</v>
      </c>
      <c r="L15" s="134">
        <v>3</v>
      </c>
      <c r="M15" s="134">
        <v>6</v>
      </c>
      <c r="N15" s="134">
        <v>0</v>
      </c>
      <c r="O15" s="134">
        <v>3</v>
      </c>
      <c r="P15" s="134">
        <v>0</v>
      </c>
      <c r="Q15" s="134">
        <v>0</v>
      </c>
      <c r="R15" s="134">
        <v>0</v>
      </c>
      <c r="S15" s="134">
        <v>0</v>
      </c>
      <c r="T15" s="134">
        <v>0</v>
      </c>
      <c r="U15" s="134">
        <f t="shared" si="0"/>
        <v>24</v>
      </c>
      <c r="V15" s="231">
        <f t="shared" si="1"/>
        <v>1.6</v>
      </c>
      <c r="X15" s="26"/>
      <c r="Y15" s="29"/>
      <c r="Z15" s="26"/>
      <c r="AA15" s="26"/>
    </row>
    <row r="16" spans="1:27">
      <c r="A16" s="156" t="s">
        <v>52</v>
      </c>
      <c r="B16" s="49" t="s">
        <v>242</v>
      </c>
      <c r="C16" s="134">
        <v>11</v>
      </c>
      <c r="D16" s="134">
        <v>11</v>
      </c>
      <c r="E16" s="134">
        <v>5</v>
      </c>
      <c r="F16" s="134">
        <v>6</v>
      </c>
      <c r="G16" s="134">
        <v>14</v>
      </c>
      <c r="H16" s="134">
        <v>11</v>
      </c>
      <c r="I16" s="134">
        <v>0</v>
      </c>
      <c r="J16" s="134">
        <v>8</v>
      </c>
      <c r="K16" s="134">
        <v>0</v>
      </c>
      <c r="L16" s="134">
        <v>0</v>
      </c>
      <c r="M16" s="134">
        <v>9</v>
      </c>
      <c r="N16" s="134">
        <v>7</v>
      </c>
      <c r="O16" s="134">
        <v>12</v>
      </c>
      <c r="P16" s="134">
        <v>13</v>
      </c>
      <c r="Q16" s="134">
        <v>9</v>
      </c>
      <c r="R16" s="134">
        <v>8</v>
      </c>
      <c r="S16" s="134">
        <v>2</v>
      </c>
      <c r="T16" s="134">
        <v>9</v>
      </c>
      <c r="U16" s="134">
        <f t="shared" si="0"/>
        <v>135</v>
      </c>
      <c r="V16" s="231">
        <f t="shared" si="1"/>
        <v>9</v>
      </c>
    </row>
    <row r="17" spans="1:27">
      <c r="A17" s="156" t="s">
        <v>53</v>
      </c>
      <c r="B17" s="156" t="s">
        <v>388</v>
      </c>
      <c r="C17" s="134">
        <v>6</v>
      </c>
      <c r="D17" s="134">
        <v>3</v>
      </c>
      <c r="E17" s="134">
        <v>3</v>
      </c>
      <c r="F17" s="134">
        <v>12</v>
      </c>
      <c r="G17" s="134">
        <v>10</v>
      </c>
      <c r="H17" s="134">
        <v>2</v>
      </c>
      <c r="I17" s="134">
        <v>2</v>
      </c>
      <c r="J17" s="134">
        <v>14</v>
      </c>
      <c r="K17" s="134">
        <v>6</v>
      </c>
      <c r="L17" s="134">
        <v>15</v>
      </c>
      <c r="M17" s="134">
        <v>19</v>
      </c>
      <c r="N17" s="134">
        <v>1</v>
      </c>
      <c r="O17" s="134">
        <v>15</v>
      </c>
      <c r="P17" s="134">
        <v>0</v>
      </c>
      <c r="Q17" s="134">
        <v>9</v>
      </c>
      <c r="R17" s="134">
        <v>10</v>
      </c>
      <c r="S17" s="134">
        <v>8</v>
      </c>
      <c r="T17" s="134">
        <v>0</v>
      </c>
      <c r="U17" s="134">
        <f t="shared" si="0"/>
        <v>135</v>
      </c>
      <c r="V17" s="231">
        <f t="shared" si="1"/>
        <v>9</v>
      </c>
    </row>
    <row r="18" spans="1:27">
      <c r="A18" s="156" t="s">
        <v>156</v>
      </c>
      <c r="B18" s="156" t="s">
        <v>337</v>
      </c>
      <c r="C18" s="134">
        <v>0</v>
      </c>
      <c r="D18" s="134">
        <v>6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12</v>
      </c>
      <c r="L18" s="134">
        <v>0</v>
      </c>
      <c r="M18" s="134">
        <v>0</v>
      </c>
      <c r="N18" s="134">
        <v>12</v>
      </c>
      <c r="O18" s="134">
        <v>0</v>
      </c>
      <c r="P18" s="134">
        <v>0</v>
      </c>
      <c r="Q18" s="134">
        <v>0</v>
      </c>
      <c r="R18" s="134">
        <v>0</v>
      </c>
      <c r="S18" s="134">
        <v>0</v>
      </c>
      <c r="T18" s="134">
        <v>12</v>
      </c>
      <c r="U18" s="134">
        <f t="shared" si="0"/>
        <v>42</v>
      </c>
      <c r="V18" s="231">
        <f t="shared" si="1"/>
        <v>2.8</v>
      </c>
      <c r="X18" s="26"/>
      <c r="Y18" s="29"/>
      <c r="Z18" s="26"/>
      <c r="AA18" s="26"/>
    </row>
    <row r="19" spans="1:27">
      <c r="A19" s="156" t="s">
        <v>157</v>
      </c>
      <c r="B19" s="156" t="s">
        <v>315</v>
      </c>
      <c r="C19" s="134">
        <v>0</v>
      </c>
      <c r="D19" s="134">
        <v>0</v>
      </c>
      <c r="E19" s="134">
        <v>0</v>
      </c>
      <c r="F19" s="134">
        <v>0</v>
      </c>
      <c r="G19" s="134">
        <v>0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34">
        <v>0</v>
      </c>
      <c r="N19" s="134">
        <v>6</v>
      </c>
      <c r="O19" s="134">
        <v>0</v>
      </c>
      <c r="P19" s="134">
        <v>12</v>
      </c>
      <c r="Q19" s="134">
        <v>0</v>
      </c>
      <c r="R19" s="134">
        <v>0</v>
      </c>
      <c r="S19" s="134">
        <v>0</v>
      </c>
      <c r="T19" s="134">
        <v>0</v>
      </c>
      <c r="U19" s="134">
        <f t="shared" si="0"/>
        <v>18</v>
      </c>
      <c r="V19" s="231">
        <f t="shared" si="1"/>
        <v>1.2</v>
      </c>
      <c r="X19" s="26"/>
      <c r="Y19" s="29"/>
      <c r="Z19" s="26"/>
      <c r="AA19" s="26"/>
    </row>
    <row r="20" spans="1:27">
      <c r="A20" s="178"/>
      <c r="B20" s="180" t="s">
        <v>28</v>
      </c>
      <c r="C20" s="181">
        <f t="shared" ref="C20:T20" si="2">SUM(C4:C19)</f>
        <v>57</v>
      </c>
      <c r="D20" s="181">
        <f t="shared" si="2"/>
        <v>50</v>
      </c>
      <c r="E20" s="181">
        <f t="shared" si="2"/>
        <v>23</v>
      </c>
      <c r="F20" s="181">
        <f t="shared" si="2"/>
        <v>39</v>
      </c>
      <c r="G20" s="181">
        <f t="shared" si="2"/>
        <v>42</v>
      </c>
      <c r="H20" s="181">
        <f t="shared" si="2"/>
        <v>39</v>
      </c>
      <c r="I20" s="181">
        <f t="shared" si="2"/>
        <v>11</v>
      </c>
      <c r="J20" s="181">
        <f t="shared" si="2"/>
        <v>37</v>
      </c>
      <c r="K20" s="181">
        <f t="shared" si="2"/>
        <v>51</v>
      </c>
      <c r="L20" s="181">
        <f t="shared" si="2"/>
        <v>42</v>
      </c>
      <c r="M20" s="181">
        <f t="shared" si="2"/>
        <v>69</v>
      </c>
      <c r="N20" s="181">
        <f t="shared" si="2"/>
        <v>38</v>
      </c>
      <c r="O20" s="181">
        <f t="shared" si="2"/>
        <v>39</v>
      </c>
      <c r="P20" s="181">
        <f t="shared" si="2"/>
        <v>46</v>
      </c>
      <c r="Q20" s="181">
        <f t="shared" si="2"/>
        <v>31</v>
      </c>
      <c r="R20" s="181">
        <f t="shared" si="2"/>
        <v>27</v>
      </c>
      <c r="S20" s="181">
        <f>SUM(S4:S19)</f>
        <v>21</v>
      </c>
      <c r="T20" s="181">
        <f t="shared" si="2"/>
        <v>45</v>
      </c>
      <c r="U20" s="181">
        <f t="shared" si="0"/>
        <v>707</v>
      </c>
      <c r="V20" s="408">
        <f>SUM(AVERAGE(C20:T20))</f>
        <v>39.277777777777779</v>
      </c>
    </row>
    <row r="21" spans="1:27">
      <c r="A21" s="154"/>
      <c r="B21" s="154"/>
      <c r="C21" s="134" t="s">
        <v>0</v>
      </c>
      <c r="D21" s="134" t="s">
        <v>1</v>
      </c>
      <c r="E21" s="134" t="s">
        <v>2</v>
      </c>
      <c r="F21" s="134" t="s">
        <v>3</v>
      </c>
      <c r="G21" s="134" t="s">
        <v>4</v>
      </c>
      <c r="H21" s="134" t="s">
        <v>5</v>
      </c>
      <c r="I21" s="134" t="s">
        <v>6</v>
      </c>
      <c r="J21" s="134" t="s">
        <v>7</v>
      </c>
      <c r="K21" s="134" t="s">
        <v>8</v>
      </c>
      <c r="L21" s="134" t="s">
        <v>9</v>
      </c>
      <c r="M21" s="134" t="s">
        <v>10</v>
      </c>
      <c r="N21" s="134" t="s">
        <v>11</v>
      </c>
      <c r="O21" s="134" t="s">
        <v>12</v>
      </c>
      <c r="P21" s="134" t="s">
        <v>13</v>
      </c>
      <c r="Q21" s="134" t="s">
        <v>14</v>
      </c>
      <c r="R21" s="134" t="s">
        <v>15</v>
      </c>
      <c r="S21" s="134" t="s">
        <v>101</v>
      </c>
      <c r="T21" s="134" t="s">
        <v>973</v>
      </c>
      <c r="U21" s="134" t="s">
        <v>38</v>
      </c>
      <c r="V21" s="231" t="s">
        <v>39</v>
      </c>
    </row>
    <row r="22" spans="1:27">
      <c r="A22" s="159"/>
      <c r="B22" s="169" t="s">
        <v>37</v>
      </c>
      <c r="C22" s="135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410"/>
    </row>
    <row r="23" spans="1:27">
      <c r="A23" s="158" t="s">
        <v>40</v>
      </c>
      <c r="B23" s="158" t="s">
        <v>251</v>
      </c>
      <c r="C23" s="134">
        <v>0</v>
      </c>
      <c r="D23" s="134">
        <v>12</v>
      </c>
      <c r="E23" s="134">
        <v>6</v>
      </c>
      <c r="F23" s="134">
        <v>12</v>
      </c>
      <c r="G23" s="134">
        <v>6</v>
      </c>
      <c r="H23" s="134">
        <v>12</v>
      </c>
      <c r="I23" s="134">
        <v>9</v>
      </c>
      <c r="J23" s="134">
        <v>6</v>
      </c>
      <c r="K23" s="134">
        <v>0</v>
      </c>
      <c r="L23" s="134">
        <v>0</v>
      </c>
      <c r="M23" s="134">
        <v>15</v>
      </c>
      <c r="N23" s="134">
        <v>12</v>
      </c>
      <c r="O23" s="134">
        <v>0</v>
      </c>
      <c r="P23" s="134">
        <v>12</v>
      </c>
      <c r="Q23" s="134">
        <v>9</v>
      </c>
      <c r="R23" s="134">
        <v>9</v>
      </c>
      <c r="S23" s="134">
        <v>6</v>
      </c>
      <c r="T23" s="134">
        <v>6</v>
      </c>
      <c r="U23" s="134">
        <f t="shared" ref="U23:U39" si="3">SUM(C23:T23)</f>
        <v>132</v>
      </c>
      <c r="V23" s="231">
        <f t="shared" ref="V23:V38" si="4">U23/15</f>
        <v>8.8000000000000007</v>
      </c>
    </row>
    <row r="24" spans="1:27">
      <c r="A24" s="157" t="s">
        <v>41</v>
      </c>
      <c r="B24" s="157" t="s">
        <v>389</v>
      </c>
      <c r="C24" s="134">
        <v>9</v>
      </c>
      <c r="D24" s="134">
        <v>6</v>
      </c>
      <c r="E24" s="134">
        <v>12</v>
      </c>
      <c r="F24" s="134">
        <v>18</v>
      </c>
      <c r="G24" s="134">
        <v>3</v>
      </c>
      <c r="H24" s="134">
        <v>4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>
        <v>0</v>
      </c>
      <c r="O24" s="134">
        <v>0</v>
      </c>
      <c r="P24" s="134">
        <v>0</v>
      </c>
      <c r="Q24" s="134">
        <v>0</v>
      </c>
      <c r="R24" s="134">
        <v>0</v>
      </c>
      <c r="S24" s="134">
        <v>0</v>
      </c>
      <c r="T24" s="134">
        <v>6</v>
      </c>
      <c r="U24" s="134">
        <f t="shared" si="3"/>
        <v>58</v>
      </c>
      <c r="V24" s="231">
        <f t="shared" si="4"/>
        <v>3.8666666666666667</v>
      </c>
    </row>
    <row r="25" spans="1:27">
      <c r="A25" s="158" t="s">
        <v>42</v>
      </c>
      <c r="B25" s="158" t="s">
        <v>791</v>
      </c>
      <c r="C25" s="134">
        <v>0</v>
      </c>
      <c r="D25" s="134">
        <v>3</v>
      </c>
      <c r="E25" s="134">
        <v>0</v>
      </c>
      <c r="F25" s="134">
        <v>0</v>
      </c>
      <c r="G25" s="134">
        <v>0</v>
      </c>
      <c r="H25" s="134">
        <v>0</v>
      </c>
      <c r="I25" s="134">
        <v>0</v>
      </c>
      <c r="J25" s="134">
        <v>0</v>
      </c>
      <c r="K25" s="134">
        <v>3</v>
      </c>
      <c r="L25" s="134">
        <v>0</v>
      </c>
      <c r="M25" s="134">
        <v>0</v>
      </c>
      <c r="N25" s="134">
        <v>0</v>
      </c>
      <c r="O25" s="134">
        <v>0</v>
      </c>
      <c r="P25" s="134">
        <v>0</v>
      </c>
      <c r="Q25" s="134">
        <v>0</v>
      </c>
      <c r="R25" s="134">
        <v>0</v>
      </c>
      <c r="S25" s="134">
        <v>0</v>
      </c>
      <c r="T25" s="134">
        <v>8</v>
      </c>
      <c r="U25" s="134">
        <f t="shared" si="3"/>
        <v>14</v>
      </c>
      <c r="V25" s="231">
        <f t="shared" si="4"/>
        <v>0.93333333333333335</v>
      </c>
    </row>
    <row r="26" spans="1:27">
      <c r="A26" s="158" t="s">
        <v>43</v>
      </c>
      <c r="B26" s="158" t="s">
        <v>222</v>
      </c>
      <c r="C26" s="134">
        <v>6</v>
      </c>
      <c r="D26" s="134">
        <v>2</v>
      </c>
      <c r="E26" s="134">
        <v>3</v>
      </c>
      <c r="F26" s="134">
        <v>9</v>
      </c>
      <c r="G26" s="134">
        <v>17</v>
      </c>
      <c r="H26" s="134">
        <v>0</v>
      </c>
      <c r="I26" s="134">
        <v>0</v>
      </c>
      <c r="J26" s="134">
        <v>6</v>
      </c>
      <c r="K26" s="134">
        <v>0</v>
      </c>
      <c r="L26" s="134">
        <v>3</v>
      </c>
      <c r="M26" s="134">
        <v>18</v>
      </c>
      <c r="N26" s="134">
        <v>3</v>
      </c>
      <c r="O26" s="134">
        <v>6</v>
      </c>
      <c r="P26" s="134">
        <v>6</v>
      </c>
      <c r="Q26" s="134">
        <v>6</v>
      </c>
      <c r="R26" s="134">
        <v>0</v>
      </c>
      <c r="S26" s="134">
        <v>6</v>
      </c>
      <c r="T26" s="134">
        <v>10</v>
      </c>
      <c r="U26" s="134">
        <f t="shared" si="3"/>
        <v>101</v>
      </c>
      <c r="V26" s="231">
        <f t="shared" si="4"/>
        <v>6.7333333333333334</v>
      </c>
    </row>
    <row r="27" spans="1:27">
      <c r="A27" s="158" t="s">
        <v>44</v>
      </c>
      <c r="B27" s="158" t="s">
        <v>390</v>
      </c>
      <c r="C27" s="134">
        <v>0</v>
      </c>
      <c r="D27" s="134">
        <v>0</v>
      </c>
      <c r="E27" s="134">
        <v>6</v>
      </c>
      <c r="F27" s="134">
        <v>0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4">
        <v>0</v>
      </c>
      <c r="T27" s="134">
        <v>0</v>
      </c>
      <c r="U27" s="134">
        <f t="shared" si="3"/>
        <v>6</v>
      </c>
      <c r="V27" s="231">
        <f t="shared" si="4"/>
        <v>0.4</v>
      </c>
    </row>
    <row r="28" spans="1:27">
      <c r="A28" s="158" t="s">
        <v>45</v>
      </c>
      <c r="B28" s="158" t="s">
        <v>491</v>
      </c>
      <c r="C28" s="134">
        <v>6</v>
      </c>
      <c r="D28" s="134">
        <v>6</v>
      </c>
      <c r="E28" s="134">
        <v>0</v>
      </c>
      <c r="F28" s="134">
        <v>6</v>
      </c>
      <c r="G28" s="134">
        <v>0</v>
      </c>
      <c r="H28" s="134">
        <v>6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6</v>
      </c>
      <c r="Q28" s="134">
        <v>0</v>
      </c>
      <c r="R28" s="134">
        <v>0</v>
      </c>
      <c r="S28" s="134">
        <v>0</v>
      </c>
      <c r="T28" s="134">
        <v>6</v>
      </c>
      <c r="U28" s="134">
        <f t="shared" si="3"/>
        <v>36</v>
      </c>
      <c r="V28" s="231">
        <f t="shared" si="4"/>
        <v>2.4</v>
      </c>
    </row>
    <row r="29" spans="1:27">
      <c r="A29" s="158" t="s">
        <v>46</v>
      </c>
      <c r="B29" s="158" t="s">
        <v>391</v>
      </c>
      <c r="C29" s="134">
        <v>0</v>
      </c>
      <c r="D29" s="134">
        <v>3</v>
      </c>
      <c r="E29" s="134">
        <v>0</v>
      </c>
      <c r="F29" s="134">
        <v>6</v>
      </c>
      <c r="G29" s="134">
        <v>6</v>
      </c>
      <c r="H29" s="134">
        <v>3</v>
      </c>
      <c r="I29" s="134">
        <v>0</v>
      </c>
      <c r="J29" s="134">
        <v>6</v>
      </c>
      <c r="K29" s="134">
        <v>6</v>
      </c>
      <c r="L29" s="134">
        <v>0</v>
      </c>
      <c r="M29" s="134">
        <v>6</v>
      </c>
      <c r="N29" s="134">
        <v>0</v>
      </c>
      <c r="O29" s="134">
        <v>0</v>
      </c>
      <c r="P29" s="134">
        <v>9</v>
      </c>
      <c r="Q29" s="134">
        <v>0</v>
      </c>
      <c r="R29" s="134">
        <v>0</v>
      </c>
      <c r="S29" s="134">
        <v>6</v>
      </c>
      <c r="T29" s="134">
        <v>0</v>
      </c>
      <c r="U29" s="134">
        <f t="shared" si="3"/>
        <v>51</v>
      </c>
      <c r="V29" s="231">
        <f t="shared" si="4"/>
        <v>3.4</v>
      </c>
    </row>
    <row r="30" spans="1:27">
      <c r="A30" s="157" t="s">
        <v>47</v>
      </c>
      <c r="B30" s="154" t="s">
        <v>298</v>
      </c>
      <c r="C30" s="134">
        <v>0</v>
      </c>
      <c r="D30" s="134">
        <v>3</v>
      </c>
      <c r="E30" s="134">
        <v>3</v>
      </c>
      <c r="F30" s="134">
        <v>3</v>
      </c>
      <c r="G30" s="134">
        <v>0</v>
      </c>
      <c r="H30" s="134">
        <v>0</v>
      </c>
      <c r="I30" s="134">
        <v>0</v>
      </c>
      <c r="J30" s="134">
        <v>0</v>
      </c>
      <c r="K30" s="134">
        <v>6</v>
      </c>
      <c r="L30" s="134">
        <v>0</v>
      </c>
      <c r="M30" s="134">
        <v>6</v>
      </c>
      <c r="N30" s="134">
        <v>0</v>
      </c>
      <c r="O30" s="134">
        <v>3</v>
      </c>
      <c r="P30" s="134">
        <v>3</v>
      </c>
      <c r="Q30" s="134">
        <v>3</v>
      </c>
      <c r="R30" s="134">
        <v>0</v>
      </c>
      <c r="S30" s="134">
        <v>0</v>
      </c>
      <c r="T30" s="134">
        <v>3</v>
      </c>
      <c r="U30" s="134">
        <f t="shared" si="3"/>
        <v>33</v>
      </c>
      <c r="V30" s="231">
        <f t="shared" si="4"/>
        <v>2.2000000000000002</v>
      </c>
    </row>
    <row r="31" spans="1:27">
      <c r="A31" s="158" t="s">
        <v>48</v>
      </c>
      <c r="B31" s="158" t="s">
        <v>275</v>
      </c>
      <c r="C31" s="134">
        <v>3</v>
      </c>
      <c r="D31" s="134">
        <v>3</v>
      </c>
      <c r="E31" s="134">
        <v>6</v>
      </c>
      <c r="F31" s="134">
        <v>0</v>
      </c>
      <c r="G31" s="134">
        <v>0</v>
      </c>
      <c r="H31" s="134">
        <v>0</v>
      </c>
      <c r="I31" s="134">
        <v>3</v>
      </c>
      <c r="J31" s="134">
        <v>3</v>
      </c>
      <c r="K31" s="134">
        <v>0</v>
      </c>
      <c r="L31" s="134">
        <v>0</v>
      </c>
      <c r="M31" s="134">
        <v>3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0</v>
      </c>
      <c r="U31" s="134">
        <f t="shared" si="3"/>
        <v>21</v>
      </c>
      <c r="V31" s="231">
        <f t="shared" si="4"/>
        <v>1.4</v>
      </c>
    </row>
    <row r="32" spans="1:27">
      <c r="A32" s="158" t="s">
        <v>49</v>
      </c>
      <c r="B32" s="158" t="s">
        <v>392</v>
      </c>
      <c r="C32" s="134">
        <v>0</v>
      </c>
      <c r="D32" s="134">
        <v>0</v>
      </c>
      <c r="E32" s="134">
        <v>3</v>
      </c>
      <c r="F32" s="134">
        <v>0</v>
      </c>
      <c r="G32" s="134">
        <v>3</v>
      </c>
      <c r="H32" s="134">
        <v>0</v>
      </c>
      <c r="I32" s="134">
        <v>0</v>
      </c>
      <c r="J32" s="134">
        <v>0</v>
      </c>
      <c r="K32" s="134">
        <v>0</v>
      </c>
      <c r="L32" s="134">
        <v>3</v>
      </c>
      <c r="M32" s="134">
        <v>0</v>
      </c>
      <c r="N32" s="134">
        <v>0</v>
      </c>
      <c r="O32" s="134">
        <v>0</v>
      </c>
      <c r="P32" s="134">
        <v>0</v>
      </c>
      <c r="Q32" s="134">
        <v>0</v>
      </c>
      <c r="R32" s="134">
        <v>0</v>
      </c>
      <c r="S32" s="134">
        <v>0</v>
      </c>
      <c r="T32" s="134">
        <v>6</v>
      </c>
      <c r="U32" s="134">
        <f t="shared" si="3"/>
        <v>15</v>
      </c>
      <c r="V32" s="231">
        <f t="shared" si="4"/>
        <v>1</v>
      </c>
    </row>
    <row r="33" spans="1:22">
      <c r="A33" s="158" t="s">
        <v>50</v>
      </c>
      <c r="B33" s="158" t="s">
        <v>393</v>
      </c>
      <c r="C33" s="134">
        <v>0</v>
      </c>
      <c r="D33" s="134">
        <v>0</v>
      </c>
      <c r="E33" s="134">
        <v>0</v>
      </c>
      <c r="F33" s="134">
        <v>0</v>
      </c>
      <c r="G33" s="134">
        <v>3</v>
      </c>
      <c r="H33" s="134">
        <v>3</v>
      </c>
      <c r="I33" s="134">
        <v>0</v>
      </c>
      <c r="J33" s="134">
        <v>0</v>
      </c>
      <c r="K33" s="134">
        <v>1</v>
      </c>
      <c r="L33" s="134">
        <v>0</v>
      </c>
      <c r="M33" s="134">
        <v>0</v>
      </c>
      <c r="N33" s="134">
        <v>0</v>
      </c>
      <c r="O33" s="134">
        <v>0</v>
      </c>
      <c r="P33" s="134">
        <v>0</v>
      </c>
      <c r="Q33" s="134">
        <v>0</v>
      </c>
      <c r="R33" s="134">
        <v>0</v>
      </c>
      <c r="S33" s="134">
        <v>0</v>
      </c>
      <c r="T33" s="134">
        <v>0</v>
      </c>
      <c r="U33" s="134">
        <f t="shared" si="3"/>
        <v>7</v>
      </c>
      <c r="V33" s="231">
        <f t="shared" si="4"/>
        <v>0.46666666666666667</v>
      </c>
    </row>
    <row r="34" spans="1:22">
      <c r="A34" s="158" t="s">
        <v>51</v>
      </c>
      <c r="B34" s="158" t="s">
        <v>394</v>
      </c>
      <c r="C34" s="134">
        <v>0</v>
      </c>
      <c r="D34" s="134">
        <v>0</v>
      </c>
      <c r="E34" s="134">
        <v>0</v>
      </c>
      <c r="F34" s="134">
        <v>6</v>
      </c>
      <c r="G34" s="134">
        <v>0</v>
      </c>
      <c r="H34" s="134">
        <v>0</v>
      </c>
      <c r="I34" s="134">
        <v>0</v>
      </c>
      <c r="J34" s="134">
        <v>6</v>
      </c>
      <c r="K34" s="134">
        <v>0</v>
      </c>
      <c r="L34" s="134">
        <v>0</v>
      </c>
      <c r="M34" s="134">
        <v>0</v>
      </c>
      <c r="N34" s="134">
        <v>3</v>
      </c>
      <c r="O34" s="134">
        <v>0</v>
      </c>
      <c r="P34" s="134">
        <v>0</v>
      </c>
      <c r="Q34" s="134">
        <v>0</v>
      </c>
      <c r="R34" s="134">
        <v>0</v>
      </c>
      <c r="S34" s="134">
        <v>0</v>
      </c>
      <c r="T34" s="134">
        <v>0</v>
      </c>
      <c r="U34" s="134">
        <f t="shared" si="3"/>
        <v>15</v>
      </c>
      <c r="V34" s="231">
        <f t="shared" si="4"/>
        <v>1</v>
      </c>
    </row>
    <row r="35" spans="1:22">
      <c r="A35" s="158" t="s">
        <v>52</v>
      </c>
      <c r="B35" s="158" t="s">
        <v>249</v>
      </c>
      <c r="C35" s="134">
        <v>14</v>
      </c>
      <c r="D35" s="134">
        <v>5</v>
      </c>
      <c r="E35" s="134">
        <v>4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5</v>
      </c>
      <c r="L35" s="134">
        <v>10</v>
      </c>
      <c r="M35" s="134">
        <v>12</v>
      </c>
      <c r="N35" s="134">
        <v>10</v>
      </c>
      <c r="O35" s="134">
        <v>8</v>
      </c>
      <c r="P35" s="134">
        <v>8</v>
      </c>
      <c r="Q35" s="134">
        <v>7</v>
      </c>
      <c r="R35" s="134">
        <v>5</v>
      </c>
      <c r="S35" s="134">
        <v>11</v>
      </c>
      <c r="T35" s="134">
        <v>9</v>
      </c>
      <c r="U35" s="134">
        <f t="shared" si="3"/>
        <v>108</v>
      </c>
      <c r="V35" s="231">
        <f t="shared" si="4"/>
        <v>7.2</v>
      </c>
    </row>
    <row r="36" spans="1:22">
      <c r="A36" s="156" t="s">
        <v>53</v>
      </c>
      <c r="B36" s="156" t="s">
        <v>544</v>
      </c>
      <c r="C36" s="134">
        <v>1</v>
      </c>
      <c r="D36" s="134">
        <v>0</v>
      </c>
      <c r="E36" s="134">
        <v>5</v>
      </c>
      <c r="F36" s="134">
        <v>10</v>
      </c>
      <c r="G36" s="134">
        <v>7</v>
      </c>
      <c r="H36" s="134">
        <v>10</v>
      </c>
      <c r="I36" s="134">
        <v>12</v>
      </c>
      <c r="J36" s="134">
        <v>10</v>
      </c>
      <c r="K36" s="134">
        <v>4</v>
      </c>
      <c r="L36" s="134">
        <v>11</v>
      </c>
      <c r="M36" s="134">
        <v>1</v>
      </c>
      <c r="N36" s="134">
        <v>1</v>
      </c>
      <c r="O36" s="134">
        <v>0</v>
      </c>
      <c r="P36" s="134">
        <v>8</v>
      </c>
      <c r="Q36" s="134">
        <v>7</v>
      </c>
      <c r="R36" s="134">
        <v>8</v>
      </c>
      <c r="S36" s="134">
        <v>10</v>
      </c>
      <c r="T36" s="134">
        <v>4</v>
      </c>
      <c r="U36" s="134">
        <f t="shared" si="3"/>
        <v>109</v>
      </c>
      <c r="V36" s="231">
        <f t="shared" si="4"/>
        <v>7.2666666666666666</v>
      </c>
    </row>
    <row r="37" spans="1:22">
      <c r="A37" s="156" t="s">
        <v>156</v>
      </c>
      <c r="B37" s="156" t="s">
        <v>321</v>
      </c>
      <c r="C37" s="134">
        <v>0</v>
      </c>
      <c r="D37" s="134">
        <v>0</v>
      </c>
      <c r="E37" s="134">
        <v>0</v>
      </c>
      <c r="F37" s="134">
        <v>0</v>
      </c>
      <c r="G37" s="134">
        <v>0</v>
      </c>
      <c r="H37" s="134">
        <v>0</v>
      </c>
      <c r="I37" s="134">
        <v>0</v>
      </c>
      <c r="J37" s="134">
        <v>0</v>
      </c>
      <c r="K37" s="134">
        <v>0</v>
      </c>
      <c r="L37" s="134">
        <v>0</v>
      </c>
      <c r="M37" s="134">
        <v>0</v>
      </c>
      <c r="N37" s="134">
        <v>12</v>
      </c>
      <c r="O37" s="134">
        <v>0</v>
      </c>
      <c r="P37" s="134">
        <v>0</v>
      </c>
      <c r="Q37" s="134">
        <v>0</v>
      </c>
      <c r="R37" s="134">
        <v>0</v>
      </c>
      <c r="S37" s="134">
        <v>0</v>
      </c>
      <c r="T37" s="134">
        <v>0</v>
      </c>
      <c r="U37" s="134">
        <f t="shared" si="3"/>
        <v>12</v>
      </c>
      <c r="V37" s="231">
        <f t="shared" si="4"/>
        <v>0.8</v>
      </c>
    </row>
    <row r="38" spans="1:22">
      <c r="A38" s="156" t="s">
        <v>157</v>
      </c>
      <c r="B38" s="156" t="s">
        <v>334</v>
      </c>
      <c r="C38" s="134">
        <v>0</v>
      </c>
      <c r="D38" s="134">
        <v>0</v>
      </c>
      <c r="E38" s="134">
        <v>0</v>
      </c>
      <c r="F38" s="134">
        <v>0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  <c r="N38" s="134">
        <v>0</v>
      </c>
      <c r="O38" s="134">
        <v>12</v>
      </c>
      <c r="P38" s="134">
        <v>0</v>
      </c>
      <c r="Q38" s="134">
        <v>0</v>
      </c>
      <c r="R38" s="134">
        <v>0</v>
      </c>
      <c r="S38" s="134">
        <v>12</v>
      </c>
      <c r="T38" s="134">
        <v>0</v>
      </c>
      <c r="U38" s="134">
        <f t="shared" si="3"/>
        <v>24</v>
      </c>
      <c r="V38" s="231">
        <f t="shared" si="4"/>
        <v>1.6</v>
      </c>
    </row>
    <row r="39" spans="1:22">
      <c r="A39" s="160"/>
      <c r="B39" s="170" t="s">
        <v>28</v>
      </c>
      <c r="C39" s="137">
        <f t="shared" ref="C39:T39" si="5">SUM(C23:C38)</f>
        <v>39</v>
      </c>
      <c r="D39" s="137">
        <f t="shared" si="5"/>
        <v>43</v>
      </c>
      <c r="E39" s="137">
        <f t="shared" si="5"/>
        <v>48</v>
      </c>
      <c r="F39" s="137">
        <f t="shared" si="5"/>
        <v>70</v>
      </c>
      <c r="G39" s="137">
        <f t="shared" si="5"/>
        <v>45</v>
      </c>
      <c r="H39" s="137">
        <f t="shared" si="5"/>
        <v>38</v>
      </c>
      <c r="I39" s="137">
        <f t="shared" si="5"/>
        <v>24</v>
      </c>
      <c r="J39" s="137">
        <f t="shared" si="5"/>
        <v>37</v>
      </c>
      <c r="K39" s="137">
        <f t="shared" si="5"/>
        <v>25</v>
      </c>
      <c r="L39" s="137">
        <f t="shared" si="5"/>
        <v>27</v>
      </c>
      <c r="M39" s="137">
        <f t="shared" si="5"/>
        <v>61</v>
      </c>
      <c r="N39" s="137">
        <f t="shared" si="5"/>
        <v>41</v>
      </c>
      <c r="O39" s="137">
        <f t="shared" si="5"/>
        <v>29</v>
      </c>
      <c r="P39" s="137">
        <f t="shared" si="5"/>
        <v>52</v>
      </c>
      <c r="Q39" s="137">
        <f t="shared" si="5"/>
        <v>32</v>
      </c>
      <c r="R39" s="137">
        <f t="shared" si="5"/>
        <v>22</v>
      </c>
      <c r="S39" s="137">
        <f>SUM(S23:S38)</f>
        <v>51</v>
      </c>
      <c r="T39" s="137">
        <f t="shared" si="5"/>
        <v>58</v>
      </c>
      <c r="U39" s="137">
        <f t="shared" si="3"/>
        <v>742</v>
      </c>
      <c r="V39" s="411">
        <f>SUM(AVERAGE(C39:T39))</f>
        <v>41.222222222222221</v>
      </c>
    </row>
    <row r="40" spans="1:22">
      <c r="A40" s="154"/>
      <c r="B40" s="154"/>
      <c r="C40" s="134" t="s">
        <v>0</v>
      </c>
      <c r="D40" s="134" t="s">
        <v>1</v>
      </c>
      <c r="E40" s="134" t="s">
        <v>2</v>
      </c>
      <c r="F40" s="134" t="s">
        <v>3</v>
      </c>
      <c r="G40" s="134" t="s">
        <v>4</v>
      </c>
      <c r="H40" s="134" t="s">
        <v>5</v>
      </c>
      <c r="I40" s="134" t="s">
        <v>6</v>
      </c>
      <c r="J40" s="134" t="s">
        <v>7</v>
      </c>
      <c r="K40" s="134" t="s">
        <v>8</v>
      </c>
      <c r="L40" s="134" t="s">
        <v>9</v>
      </c>
      <c r="M40" s="134" t="s">
        <v>10</v>
      </c>
      <c r="N40" s="134" t="s">
        <v>11</v>
      </c>
      <c r="O40" s="134" t="s">
        <v>12</v>
      </c>
      <c r="P40" s="134" t="s">
        <v>13</v>
      </c>
      <c r="Q40" s="134" t="s">
        <v>14</v>
      </c>
      <c r="R40" s="134" t="s">
        <v>15</v>
      </c>
      <c r="S40" s="134" t="s">
        <v>16</v>
      </c>
      <c r="T40" s="134" t="s">
        <v>973</v>
      </c>
      <c r="U40" s="134" t="s">
        <v>38</v>
      </c>
      <c r="V40" s="231" t="s">
        <v>39</v>
      </c>
    </row>
    <row r="41" spans="1:22">
      <c r="A41" s="182"/>
      <c r="B41" s="183" t="s">
        <v>54</v>
      </c>
      <c r="C41" s="184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412"/>
    </row>
    <row r="42" spans="1:22">
      <c r="A42" s="155" t="s">
        <v>40</v>
      </c>
      <c r="B42" s="155" t="s">
        <v>396</v>
      </c>
      <c r="C42" s="134">
        <v>15</v>
      </c>
      <c r="D42" s="134">
        <v>6</v>
      </c>
      <c r="E42" s="134">
        <v>15</v>
      </c>
      <c r="F42" s="134">
        <v>6</v>
      </c>
      <c r="G42" s="134">
        <v>3</v>
      </c>
      <c r="H42" s="134">
        <v>12</v>
      </c>
      <c r="I42" s="134">
        <v>10</v>
      </c>
      <c r="J42" s="134">
        <v>9</v>
      </c>
      <c r="K42" s="134">
        <v>3</v>
      </c>
      <c r="L42" s="134">
        <v>3</v>
      </c>
      <c r="M42" s="134">
        <v>0</v>
      </c>
      <c r="N42" s="134">
        <v>15</v>
      </c>
      <c r="O42" s="134">
        <v>9</v>
      </c>
      <c r="P42" s="134">
        <v>12</v>
      </c>
      <c r="Q42" s="134">
        <v>6</v>
      </c>
      <c r="R42" s="134">
        <v>3</v>
      </c>
      <c r="S42" s="134">
        <v>6</v>
      </c>
      <c r="T42" s="134">
        <v>9</v>
      </c>
      <c r="U42" s="134">
        <f t="shared" ref="U42:U58" si="6">SUM(C42:T42)</f>
        <v>142</v>
      </c>
      <c r="V42" s="231">
        <f t="shared" ref="V42:V57" si="7">U42/15</f>
        <v>9.4666666666666668</v>
      </c>
    </row>
    <row r="43" spans="1:22">
      <c r="A43" s="156" t="s">
        <v>41</v>
      </c>
      <c r="B43" s="156" t="s">
        <v>397</v>
      </c>
      <c r="C43" s="134">
        <v>0</v>
      </c>
      <c r="D43" s="134">
        <v>0</v>
      </c>
      <c r="E43" s="134">
        <v>0</v>
      </c>
      <c r="F43" s="134">
        <v>0</v>
      </c>
      <c r="G43" s="134">
        <v>0</v>
      </c>
      <c r="H43" s="134">
        <v>0</v>
      </c>
      <c r="I43" s="134">
        <v>0</v>
      </c>
      <c r="J43" s="134">
        <v>0</v>
      </c>
      <c r="K43" s="134">
        <v>0</v>
      </c>
      <c r="L43" s="134">
        <v>0</v>
      </c>
      <c r="M43" s="134">
        <v>0</v>
      </c>
      <c r="N43" s="134">
        <v>0</v>
      </c>
      <c r="O43" s="134">
        <v>0</v>
      </c>
      <c r="P43" s="134">
        <v>0</v>
      </c>
      <c r="Q43" s="134">
        <v>0</v>
      </c>
      <c r="R43" s="134">
        <v>0</v>
      </c>
      <c r="S43" s="134">
        <v>0</v>
      </c>
      <c r="T43" s="134">
        <v>0</v>
      </c>
      <c r="U43" s="134">
        <f t="shared" si="6"/>
        <v>0</v>
      </c>
      <c r="V43" s="231">
        <f t="shared" si="7"/>
        <v>0</v>
      </c>
    </row>
    <row r="44" spans="1:22">
      <c r="A44" s="156" t="s">
        <v>42</v>
      </c>
      <c r="B44" s="156" t="s">
        <v>398</v>
      </c>
      <c r="C44" s="134">
        <v>3</v>
      </c>
      <c r="D44" s="134">
        <v>0</v>
      </c>
      <c r="E44" s="134">
        <v>6</v>
      </c>
      <c r="F44" s="134">
        <v>10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  <c r="N44" s="134">
        <v>0</v>
      </c>
      <c r="O44" s="134">
        <v>0</v>
      </c>
      <c r="P44" s="134">
        <v>0</v>
      </c>
      <c r="Q44" s="134">
        <v>0</v>
      </c>
      <c r="R44" s="134">
        <v>0</v>
      </c>
      <c r="S44" s="134">
        <v>6</v>
      </c>
      <c r="T44" s="134">
        <v>0</v>
      </c>
      <c r="U44" s="134">
        <f t="shared" si="6"/>
        <v>25</v>
      </c>
      <c r="V44" s="231">
        <f t="shared" si="7"/>
        <v>1.6666666666666667</v>
      </c>
    </row>
    <row r="45" spans="1:22">
      <c r="A45" s="156" t="s">
        <v>43</v>
      </c>
      <c r="B45" s="156" t="s">
        <v>274</v>
      </c>
      <c r="C45" s="134">
        <v>0</v>
      </c>
      <c r="D45" s="134">
        <v>24</v>
      </c>
      <c r="E45" s="134">
        <v>2</v>
      </c>
      <c r="F45" s="134">
        <v>6</v>
      </c>
      <c r="G45" s="134">
        <v>18</v>
      </c>
      <c r="H45" s="134">
        <v>24</v>
      </c>
      <c r="I45" s="134">
        <v>3</v>
      </c>
      <c r="J45" s="134">
        <v>0</v>
      </c>
      <c r="K45" s="134">
        <v>0</v>
      </c>
      <c r="L45" s="134">
        <v>0</v>
      </c>
      <c r="M45" s="134">
        <v>0</v>
      </c>
      <c r="N45" s="134">
        <v>0</v>
      </c>
      <c r="O45" s="134">
        <v>0</v>
      </c>
      <c r="P45" s="134">
        <v>0</v>
      </c>
      <c r="Q45" s="134">
        <v>0</v>
      </c>
      <c r="R45" s="134">
        <v>0</v>
      </c>
      <c r="S45" s="134">
        <v>0</v>
      </c>
      <c r="T45" s="134">
        <v>0</v>
      </c>
      <c r="U45" s="134">
        <f t="shared" si="6"/>
        <v>77</v>
      </c>
      <c r="V45" s="231">
        <f t="shared" si="7"/>
        <v>5.1333333333333337</v>
      </c>
    </row>
    <row r="46" spans="1:22">
      <c r="A46" s="156" t="s">
        <v>44</v>
      </c>
      <c r="B46" s="156" t="s">
        <v>218</v>
      </c>
      <c r="C46" s="134">
        <v>0</v>
      </c>
      <c r="D46" s="134">
        <v>12</v>
      </c>
      <c r="E46" s="134">
        <v>3</v>
      </c>
      <c r="F46" s="134">
        <v>6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6</v>
      </c>
      <c r="M46" s="134">
        <v>0</v>
      </c>
      <c r="N46" s="134">
        <v>0</v>
      </c>
      <c r="O46" s="134">
        <v>0</v>
      </c>
      <c r="P46" s="134">
        <v>0</v>
      </c>
      <c r="Q46" s="134">
        <v>0</v>
      </c>
      <c r="R46" s="134">
        <v>0</v>
      </c>
      <c r="S46" s="134">
        <v>0</v>
      </c>
      <c r="T46" s="134">
        <v>0</v>
      </c>
      <c r="U46" s="134">
        <f t="shared" si="6"/>
        <v>27</v>
      </c>
      <c r="V46" s="231">
        <f t="shared" si="7"/>
        <v>1.8</v>
      </c>
    </row>
    <row r="47" spans="1:22">
      <c r="A47" s="156" t="s">
        <v>45</v>
      </c>
      <c r="B47" s="156" t="s">
        <v>245</v>
      </c>
      <c r="C47" s="134">
        <v>0</v>
      </c>
      <c r="D47" s="134">
        <v>0</v>
      </c>
      <c r="E47" s="134">
        <v>0</v>
      </c>
      <c r="F47" s="134">
        <v>6</v>
      </c>
      <c r="G47" s="134">
        <v>0</v>
      </c>
      <c r="H47" s="134">
        <v>0</v>
      </c>
      <c r="I47" s="134">
        <v>0</v>
      </c>
      <c r="J47" s="134">
        <v>0</v>
      </c>
      <c r="K47" s="134">
        <v>0</v>
      </c>
      <c r="L47" s="134">
        <v>0</v>
      </c>
      <c r="M47" s="134">
        <v>6</v>
      </c>
      <c r="N47" s="134">
        <v>6</v>
      </c>
      <c r="O47" s="134">
        <v>0</v>
      </c>
      <c r="P47" s="134">
        <v>0</v>
      </c>
      <c r="Q47" s="134">
        <v>0</v>
      </c>
      <c r="R47" s="134">
        <v>6</v>
      </c>
      <c r="S47" s="134">
        <v>0</v>
      </c>
      <c r="T47" s="134">
        <v>0</v>
      </c>
      <c r="U47" s="134">
        <f t="shared" si="6"/>
        <v>24</v>
      </c>
      <c r="V47" s="231">
        <f t="shared" si="7"/>
        <v>1.6</v>
      </c>
    </row>
    <row r="48" spans="1:22">
      <c r="A48" s="156" t="s">
        <v>46</v>
      </c>
      <c r="B48" s="156" t="s">
        <v>290</v>
      </c>
      <c r="C48" s="134">
        <v>0</v>
      </c>
      <c r="D48" s="134">
        <v>6</v>
      </c>
      <c r="E48" s="134">
        <v>0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  <c r="N48" s="134">
        <v>0</v>
      </c>
      <c r="O48" s="134">
        <v>12</v>
      </c>
      <c r="P48" s="134">
        <v>0</v>
      </c>
      <c r="Q48" s="134">
        <v>0</v>
      </c>
      <c r="R48" s="134">
        <v>0</v>
      </c>
      <c r="S48" s="134">
        <v>0</v>
      </c>
      <c r="T48" s="134">
        <v>0</v>
      </c>
      <c r="U48" s="134">
        <f t="shared" si="6"/>
        <v>18</v>
      </c>
      <c r="V48" s="231">
        <f t="shared" si="7"/>
        <v>1.2</v>
      </c>
    </row>
    <row r="49" spans="1:22">
      <c r="A49" s="155" t="s">
        <v>47</v>
      </c>
      <c r="B49" s="155" t="s">
        <v>281</v>
      </c>
      <c r="C49" s="134">
        <v>3</v>
      </c>
      <c r="D49" s="134">
        <v>3</v>
      </c>
      <c r="E49" s="134">
        <v>0</v>
      </c>
      <c r="F49" s="134">
        <v>0</v>
      </c>
      <c r="G49" s="134">
        <v>1</v>
      </c>
      <c r="H49" s="134">
        <v>0</v>
      </c>
      <c r="I49" s="134">
        <v>0</v>
      </c>
      <c r="J49" s="134">
        <v>0</v>
      </c>
      <c r="K49" s="134">
        <v>0</v>
      </c>
      <c r="L49" s="134">
        <v>0</v>
      </c>
      <c r="M49" s="134">
        <v>0</v>
      </c>
      <c r="N49" s="134">
        <v>3</v>
      </c>
      <c r="O49" s="134">
        <v>3</v>
      </c>
      <c r="P49" s="134">
        <v>0</v>
      </c>
      <c r="Q49" s="134">
        <v>0</v>
      </c>
      <c r="R49" s="134">
        <v>6</v>
      </c>
      <c r="S49" s="134">
        <v>0</v>
      </c>
      <c r="T49" s="134">
        <v>0</v>
      </c>
      <c r="U49" s="134">
        <f t="shared" si="6"/>
        <v>19</v>
      </c>
      <c r="V49" s="231">
        <f t="shared" si="7"/>
        <v>1.2666666666666666</v>
      </c>
    </row>
    <row r="50" spans="1:22">
      <c r="A50" s="156" t="s">
        <v>48</v>
      </c>
      <c r="B50" s="156" t="s">
        <v>311</v>
      </c>
      <c r="C50" s="134">
        <v>6</v>
      </c>
      <c r="D50" s="134">
        <v>0</v>
      </c>
      <c r="E50" s="134">
        <v>0</v>
      </c>
      <c r="F50" s="134">
        <v>0</v>
      </c>
      <c r="G50" s="134">
        <v>0</v>
      </c>
      <c r="H50" s="134">
        <v>3</v>
      </c>
      <c r="I50" s="134">
        <v>0</v>
      </c>
      <c r="J50" s="134">
        <v>0</v>
      </c>
      <c r="K50" s="134">
        <v>0</v>
      </c>
      <c r="L50" s="134">
        <v>3</v>
      </c>
      <c r="M50" s="134">
        <v>0</v>
      </c>
      <c r="N50" s="134">
        <v>0</v>
      </c>
      <c r="O50" s="134">
        <v>0</v>
      </c>
      <c r="P50" s="134">
        <v>3</v>
      </c>
      <c r="Q50" s="134">
        <v>0</v>
      </c>
      <c r="R50" s="134">
        <v>0</v>
      </c>
      <c r="S50" s="134">
        <v>0</v>
      </c>
      <c r="T50" s="134">
        <v>3</v>
      </c>
      <c r="U50" s="134">
        <f t="shared" si="6"/>
        <v>18</v>
      </c>
      <c r="V50" s="231">
        <f t="shared" si="7"/>
        <v>1.2</v>
      </c>
    </row>
    <row r="51" spans="1:22">
      <c r="A51" s="156" t="s">
        <v>49</v>
      </c>
      <c r="B51" s="156" t="s">
        <v>220</v>
      </c>
      <c r="C51" s="134">
        <v>3</v>
      </c>
      <c r="D51" s="134">
        <v>3</v>
      </c>
      <c r="E51" s="134">
        <v>7</v>
      </c>
      <c r="F51" s="134">
        <v>0</v>
      </c>
      <c r="G51" s="134">
        <v>9</v>
      </c>
      <c r="H51" s="134">
        <v>0</v>
      </c>
      <c r="I51" s="134">
        <v>0</v>
      </c>
      <c r="J51" s="134">
        <v>0</v>
      </c>
      <c r="K51" s="134">
        <v>0</v>
      </c>
      <c r="L51" s="134">
        <v>0</v>
      </c>
      <c r="M51" s="134">
        <v>6</v>
      </c>
      <c r="N51" s="134">
        <v>0</v>
      </c>
      <c r="O51" s="134">
        <v>0</v>
      </c>
      <c r="P51" s="134">
        <v>0</v>
      </c>
      <c r="Q51" s="134">
        <v>0</v>
      </c>
      <c r="R51" s="134">
        <v>0</v>
      </c>
      <c r="S51" s="134">
        <v>3</v>
      </c>
      <c r="T51" s="134">
        <v>3</v>
      </c>
      <c r="U51" s="134">
        <f t="shared" si="6"/>
        <v>34</v>
      </c>
      <c r="V51" s="231">
        <f t="shared" si="7"/>
        <v>2.2666666666666666</v>
      </c>
    </row>
    <row r="52" spans="1:22">
      <c r="A52" s="156" t="s">
        <v>50</v>
      </c>
      <c r="B52" s="156" t="s">
        <v>292</v>
      </c>
      <c r="C52" s="134">
        <v>0</v>
      </c>
      <c r="D52" s="134">
        <v>0</v>
      </c>
      <c r="E52" s="134">
        <v>0</v>
      </c>
      <c r="F52" s="134">
        <v>0</v>
      </c>
      <c r="G52" s="134">
        <v>0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  <c r="N52" s="134">
        <v>0</v>
      </c>
      <c r="O52" s="134">
        <v>0</v>
      </c>
      <c r="P52" s="134">
        <v>0</v>
      </c>
      <c r="Q52" s="134">
        <v>0</v>
      </c>
      <c r="R52" s="134">
        <v>0</v>
      </c>
      <c r="S52" s="134">
        <v>0</v>
      </c>
      <c r="T52" s="134">
        <v>0</v>
      </c>
      <c r="U52" s="134">
        <f t="shared" si="6"/>
        <v>0</v>
      </c>
      <c r="V52" s="231">
        <f t="shared" si="7"/>
        <v>0</v>
      </c>
    </row>
    <row r="53" spans="1:22">
      <c r="A53" s="156" t="s">
        <v>51</v>
      </c>
      <c r="B53" s="156" t="s">
        <v>399</v>
      </c>
      <c r="C53" s="134">
        <v>0</v>
      </c>
      <c r="D53" s="134">
        <v>0</v>
      </c>
      <c r="E53" s="134">
        <v>0</v>
      </c>
      <c r="F53" s="134">
        <v>0</v>
      </c>
      <c r="G53" s="134">
        <v>0</v>
      </c>
      <c r="H53" s="134">
        <v>0</v>
      </c>
      <c r="I53" s="134">
        <v>0</v>
      </c>
      <c r="J53" s="134">
        <v>3</v>
      </c>
      <c r="K53" s="134">
        <v>0</v>
      </c>
      <c r="L53" s="134">
        <v>3</v>
      </c>
      <c r="M53" s="134">
        <v>0</v>
      </c>
      <c r="N53" s="134">
        <v>0</v>
      </c>
      <c r="O53" s="134">
        <v>0</v>
      </c>
      <c r="P53" s="134">
        <v>0</v>
      </c>
      <c r="Q53" s="134">
        <v>0</v>
      </c>
      <c r="R53" s="134">
        <v>0</v>
      </c>
      <c r="S53" s="134">
        <v>0</v>
      </c>
      <c r="T53" s="134">
        <v>3</v>
      </c>
      <c r="U53" s="134">
        <f t="shared" si="6"/>
        <v>9</v>
      </c>
      <c r="V53" s="231">
        <f t="shared" si="7"/>
        <v>0.6</v>
      </c>
    </row>
    <row r="54" spans="1:22">
      <c r="A54" s="156" t="s">
        <v>52</v>
      </c>
      <c r="B54" s="156" t="s">
        <v>287</v>
      </c>
      <c r="C54" s="134">
        <v>9</v>
      </c>
      <c r="D54" s="134">
        <v>6</v>
      </c>
      <c r="E54" s="134">
        <v>19</v>
      </c>
      <c r="F54" s="134">
        <v>11</v>
      </c>
      <c r="G54" s="134">
        <v>3</v>
      </c>
      <c r="H54" s="134">
        <v>13</v>
      </c>
      <c r="I54" s="134">
        <v>5</v>
      </c>
      <c r="J54" s="134">
        <v>0</v>
      </c>
      <c r="K54" s="134">
        <v>10</v>
      </c>
      <c r="L54" s="134">
        <v>0</v>
      </c>
      <c r="M54" s="134">
        <v>10</v>
      </c>
      <c r="N54" s="134">
        <v>13</v>
      </c>
      <c r="O54" s="134">
        <v>7</v>
      </c>
      <c r="P54" s="134">
        <v>16</v>
      </c>
      <c r="Q54" s="134">
        <v>6</v>
      </c>
      <c r="R54" s="134">
        <v>3</v>
      </c>
      <c r="S54" s="134">
        <v>13</v>
      </c>
      <c r="T54" s="134">
        <v>7</v>
      </c>
      <c r="U54" s="134">
        <f t="shared" si="6"/>
        <v>151</v>
      </c>
      <c r="V54" s="231">
        <f t="shared" si="7"/>
        <v>10.066666666666666</v>
      </c>
    </row>
    <row r="55" spans="1:22">
      <c r="A55" s="156" t="s">
        <v>53</v>
      </c>
      <c r="B55" s="156" t="s">
        <v>577</v>
      </c>
      <c r="C55" s="134">
        <v>13</v>
      </c>
      <c r="D55" s="134">
        <v>0</v>
      </c>
      <c r="E55" s="134">
        <v>6</v>
      </c>
      <c r="F55" s="134">
        <v>4</v>
      </c>
      <c r="G55" s="134">
        <v>13</v>
      </c>
      <c r="H55" s="134">
        <v>8</v>
      </c>
      <c r="I55" s="134">
        <v>3</v>
      </c>
      <c r="J55" s="134">
        <v>19</v>
      </c>
      <c r="K55" s="134">
        <v>6</v>
      </c>
      <c r="L55" s="134">
        <v>11</v>
      </c>
      <c r="M55" s="134">
        <v>3</v>
      </c>
      <c r="N55" s="134">
        <v>4</v>
      </c>
      <c r="O55" s="134">
        <v>0</v>
      </c>
      <c r="P55" s="134">
        <v>3</v>
      </c>
      <c r="Q55" s="134">
        <v>0</v>
      </c>
      <c r="R55" s="134">
        <v>0</v>
      </c>
      <c r="S55" s="134">
        <v>0</v>
      </c>
      <c r="T55" s="134">
        <v>0</v>
      </c>
      <c r="U55" s="134">
        <f t="shared" si="6"/>
        <v>93</v>
      </c>
      <c r="V55" s="231">
        <f t="shared" si="7"/>
        <v>6.2</v>
      </c>
    </row>
    <row r="56" spans="1:22">
      <c r="A56" s="156" t="s">
        <v>156</v>
      </c>
      <c r="B56" s="156" t="s">
        <v>333</v>
      </c>
      <c r="C56" s="134">
        <v>0</v>
      </c>
      <c r="D56" s="134">
        <v>0</v>
      </c>
      <c r="E56" s="134">
        <v>0</v>
      </c>
      <c r="F56" s="134">
        <v>0</v>
      </c>
      <c r="G56" s="134">
        <v>0</v>
      </c>
      <c r="H56" s="134">
        <v>0</v>
      </c>
      <c r="I56" s="134">
        <v>0</v>
      </c>
      <c r="J56" s="134">
        <v>0</v>
      </c>
      <c r="K56" s="134">
        <v>0</v>
      </c>
      <c r="L56" s="134">
        <v>0</v>
      </c>
      <c r="M56" s="134">
        <v>0</v>
      </c>
      <c r="N56" s="134">
        <v>0</v>
      </c>
      <c r="O56" s="134">
        <v>0</v>
      </c>
      <c r="P56" s="134">
        <v>0</v>
      </c>
      <c r="Q56" s="134">
        <v>0</v>
      </c>
      <c r="R56" s="134">
        <v>12</v>
      </c>
      <c r="S56" s="134">
        <v>0</v>
      </c>
      <c r="T56" s="134">
        <v>0</v>
      </c>
      <c r="U56" s="134">
        <f t="shared" si="6"/>
        <v>12</v>
      </c>
      <c r="V56" s="231">
        <f t="shared" si="7"/>
        <v>0.8</v>
      </c>
    </row>
    <row r="57" spans="1:22">
      <c r="A57" s="156" t="s">
        <v>157</v>
      </c>
      <c r="B57" s="156" t="s">
        <v>324</v>
      </c>
      <c r="C57" s="134">
        <v>0</v>
      </c>
      <c r="D57" s="134">
        <v>0</v>
      </c>
      <c r="E57" s="134">
        <v>0</v>
      </c>
      <c r="F57" s="134">
        <v>0</v>
      </c>
      <c r="G57" s="134">
        <v>0</v>
      </c>
      <c r="H57" s="134">
        <v>0</v>
      </c>
      <c r="I57" s="134">
        <v>0</v>
      </c>
      <c r="J57" s="134">
        <v>6</v>
      </c>
      <c r="K57" s="134">
        <v>0</v>
      </c>
      <c r="L57" s="134">
        <v>0</v>
      </c>
      <c r="M57" s="134">
        <v>0</v>
      </c>
      <c r="N57" s="134">
        <v>4</v>
      </c>
      <c r="O57" s="134">
        <v>2</v>
      </c>
      <c r="P57" s="134">
        <v>0</v>
      </c>
      <c r="Q57" s="134">
        <v>0</v>
      </c>
      <c r="R57" s="134">
        <v>0</v>
      </c>
      <c r="S57" s="134">
        <v>0</v>
      </c>
      <c r="T57" s="134">
        <v>0</v>
      </c>
      <c r="U57" s="134">
        <f t="shared" si="6"/>
        <v>12</v>
      </c>
      <c r="V57" s="231">
        <f t="shared" si="7"/>
        <v>0.8</v>
      </c>
    </row>
    <row r="58" spans="1:22">
      <c r="A58" s="186"/>
      <c r="B58" s="187" t="s">
        <v>28</v>
      </c>
      <c r="C58" s="188">
        <f t="shared" ref="C58:T58" si="8">SUM(C42:C57)</f>
        <v>52</v>
      </c>
      <c r="D58" s="188">
        <f t="shared" si="8"/>
        <v>60</v>
      </c>
      <c r="E58" s="188">
        <f t="shared" si="8"/>
        <v>58</v>
      </c>
      <c r="F58" s="188">
        <f t="shared" si="8"/>
        <v>49</v>
      </c>
      <c r="G58" s="188">
        <f t="shared" si="8"/>
        <v>47</v>
      </c>
      <c r="H58" s="188">
        <f t="shared" si="8"/>
        <v>60</v>
      </c>
      <c r="I58" s="188">
        <f t="shared" si="8"/>
        <v>21</v>
      </c>
      <c r="J58" s="188">
        <f t="shared" si="8"/>
        <v>37</v>
      </c>
      <c r="K58" s="188">
        <f t="shared" si="8"/>
        <v>19</v>
      </c>
      <c r="L58" s="188">
        <f t="shared" si="8"/>
        <v>26</v>
      </c>
      <c r="M58" s="188">
        <f t="shared" si="8"/>
        <v>25</v>
      </c>
      <c r="N58" s="188">
        <f t="shared" si="8"/>
        <v>45</v>
      </c>
      <c r="O58" s="188">
        <f t="shared" si="8"/>
        <v>33</v>
      </c>
      <c r="P58" s="188">
        <f t="shared" si="8"/>
        <v>34</v>
      </c>
      <c r="Q58" s="188">
        <f t="shared" si="8"/>
        <v>12</v>
      </c>
      <c r="R58" s="188">
        <f t="shared" si="8"/>
        <v>30</v>
      </c>
      <c r="S58" s="188">
        <f>SUM(S42:S57)</f>
        <v>28</v>
      </c>
      <c r="T58" s="188">
        <f t="shared" si="8"/>
        <v>25</v>
      </c>
      <c r="U58" s="188">
        <f t="shared" si="6"/>
        <v>661</v>
      </c>
      <c r="V58" s="413">
        <f>SUM(AVERAGE(C58:T58))</f>
        <v>36.722222222222221</v>
      </c>
    </row>
    <row r="59" spans="1:22">
      <c r="A59" s="154"/>
      <c r="B59" s="154"/>
      <c r="C59" s="134" t="s">
        <v>0</v>
      </c>
      <c r="D59" s="134" t="s">
        <v>1</v>
      </c>
      <c r="E59" s="134" t="s">
        <v>2</v>
      </c>
      <c r="F59" s="134" t="s">
        <v>3</v>
      </c>
      <c r="G59" s="134" t="s">
        <v>4</v>
      </c>
      <c r="H59" s="134" t="s">
        <v>5</v>
      </c>
      <c r="I59" s="134" t="s">
        <v>6</v>
      </c>
      <c r="J59" s="134" t="s">
        <v>7</v>
      </c>
      <c r="K59" s="134" t="s">
        <v>8</v>
      </c>
      <c r="L59" s="134" t="s">
        <v>9</v>
      </c>
      <c r="M59" s="134" t="s">
        <v>10</v>
      </c>
      <c r="N59" s="134" t="s">
        <v>11</v>
      </c>
      <c r="O59" s="134" t="s">
        <v>12</v>
      </c>
      <c r="P59" s="134" t="s">
        <v>13</v>
      </c>
      <c r="Q59" s="134" t="s">
        <v>14</v>
      </c>
      <c r="R59" s="134" t="s">
        <v>15</v>
      </c>
      <c r="S59" s="134" t="s">
        <v>16</v>
      </c>
      <c r="T59" s="134" t="s">
        <v>973</v>
      </c>
      <c r="U59" s="134" t="s">
        <v>38</v>
      </c>
      <c r="V59" s="231" t="s">
        <v>39</v>
      </c>
    </row>
    <row r="60" spans="1:22">
      <c r="A60" s="332"/>
      <c r="B60" s="333" t="s">
        <v>36</v>
      </c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414"/>
    </row>
    <row r="61" spans="1:22">
      <c r="A61" s="155" t="s">
        <v>40</v>
      </c>
      <c r="B61" s="155" t="s">
        <v>273</v>
      </c>
      <c r="C61" s="134">
        <v>3</v>
      </c>
      <c r="D61" s="134">
        <v>6</v>
      </c>
      <c r="E61" s="134">
        <v>18</v>
      </c>
      <c r="F61" s="134">
        <v>6</v>
      </c>
      <c r="G61" s="134">
        <v>18</v>
      </c>
      <c r="H61" s="134">
        <v>10</v>
      </c>
      <c r="I61" s="134">
        <v>0</v>
      </c>
      <c r="J61" s="134">
        <v>12</v>
      </c>
      <c r="K61" s="134">
        <v>0</v>
      </c>
      <c r="L61" s="134">
        <v>6</v>
      </c>
      <c r="M61" s="134">
        <v>8</v>
      </c>
      <c r="N61" s="134">
        <v>12</v>
      </c>
      <c r="O61" s="134">
        <v>3</v>
      </c>
      <c r="P61" s="134">
        <v>12</v>
      </c>
      <c r="Q61" s="134">
        <v>9</v>
      </c>
      <c r="R61" s="134">
        <v>9</v>
      </c>
      <c r="S61" s="134">
        <v>13</v>
      </c>
      <c r="T61" s="134">
        <v>3</v>
      </c>
      <c r="U61" s="134">
        <f t="shared" ref="U61:U77" si="9">SUM(C61:T61)</f>
        <v>148</v>
      </c>
      <c r="V61" s="231">
        <f t="shared" ref="V61:V76" si="10">U61/15</f>
        <v>9.8666666666666671</v>
      </c>
    </row>
    <row r="62" spans="1:22" ht="12.75" customHeight="1">
      <c r="A62" s="156" t="s">
        <v>41</v>
      </c>
      <c r="B62" s="156" t="s">
        <v>576</v>
      </c>
      <c r="C62" s="134">
        <v>0</v>
      </c>
      <c r="D62" s="134">
        <v>0</v>
      </c>
      <c r="E62" s="134">
        <v>3</v>
      </c>
      <c r="F62" s="134">
        <v>0</v>
      </c>
      <c r="G62" s="134">
        <v>12</v>
      </c>
      <c r="H62" s="134">
        <v>0</v>
      </c>
      <c r="I62" s="134">
        <v>0</v>
      </c>
      <c r="J62" s="134">
        <v>8</v>
      </c>
      <c r="K62" s="134">
        <v>0</v>
      </c>
      <c r="L62" s="134">
        <v>0</v>
      </c>
      <c r="M62" s="134">
        <v>0</v>
      </c>
      <c r="N62" s="134">
        <v>0</v>
      </c>
      <c r="O62" s="134">
        <v>0</v>
      </c>
      <c r="P62" s="134">
        <v>3</v>
      </c>
      <c r="Q62" s="134">
        <v>6</v>
      </c>
      <c r="R62" s="134">
        <v>6</v>
      </c>
      <c r="S62" s="134">
        <v>3</v>
      </c>
      <c r="T62" s="134">
        <v>10</v>
      </c>
      <c r="U62" s="134">
        <f t="shared" si="9"/>
        <v>51</v>
      </c>
      <c r="V62" s="231">
        <f t="shared" si="10"/>
        <v>3.4</v>
      </c>
    </row>
    <row r="63" spans="1:22" ht="12.75" customHeight="1">
      <c r="A63" s="156" t="s">
        <v>42</v>
      </c>
      <c r="B63" s="156" t="s">
        <v>400</v>
      </c>
      <c r="C63" s="134">
        <v>3</v>
      </c>
      <c r="D63" s="134">
        <v>0</v>
      </c>
      <c r="E63" s="134">
        <v>3</v>
      </c>
      <c r="F63" s="134">
        <v>6</v>
      </c>
      <c r="G63" s="134">
        <v>3</v>
      </c>
      <c r="H63" s="134">
        <v>10</v>
      </c>
      <c r="I63" s="134">
        <v>6</v>
      </c>
      <c r="J63" s="134">
        <v>0</v>
      </c>
      <c r="K63" s="134">
        <v>3</v>
      </c>
      <c r="L63" s="134">
        <v>9</v>
      </c>
      <c r="M63" s="134">
        <v>3</v>
      </c>
      <c r="N63" s="134">
        <v>6</v>
      </c>
      <c r="O63" s="134">
        <v>0</v>
      </c>
      <c r="P63" s="134">
        <v>0</v>
      </c>
      <c r="Q63" s="134">
        <v>6</v>
      </c>
      <c r="R63" s="134">
        <v>0</v>
      </c>
      <c r="S63" s="134">
        <v>9</v>
      </c>
      <c r="T63" s="134">
        <v>3</v>
      </c>
      <c r="U63" s="134">
        <f t="shared" si="9"/>
        <v>70</v>
      </c>
      <c r="V63" s="231">
        <f t="shared" si="10"/>
        <v>4.666666666666667</v>
      </c>
    </row>
    <row r="64" spans="1:22">
      <c r="A64" s="156" t="s">
        <v>43</v>
      </c>
      <c r="B64" s="156" t="s">
        <v>687</v>
      </c>
      <c r="C64" s="134">
        <v>6</v>
      </c>
      <c r="D64" s="134">
        <v>0</v>
      </c>
      <c r="E64" s="134">
        <v>0</v>
      </c>
      <c r="F64" s="134">
        <v>12</v>
      </c>
      <c r="G64" s="134">
        <v>0</v>
      </c>
      <c r="H64" s="134">
        <v>6</v>
      </c>
      <c r="I64" s="134">
        <v>0</v>
      </c>
      <c r="J64" s="134">
        <v>0</v>
      </c>
      <c r="K64" s="134">
        <v>0</v>
      </c>
      <c r="L64" s="134">
        <v>0</v>
      </c>
      <c r="M64" s="134">
        <v>0</v>
      </c>
      <c r="N64" s="134">
        <v>0</v>
      </c>
      <c r="O64" s="134">
        <v>0</v>
      </c>
      <c r="P64" s="134">
        <v>0</v>
      </c>
      <c r="Q64" s="134">
        <v>0</v>
      </c>
      <c r="R64" s="134">
        <v>6</v>
      </c>
      <c r="S64" s="134">
        <v>0</v>
      </c>
      <c r="T64" s="134">
        <v>0</v>
      </c>
      <c r="U64" s="134">
        <f t="shared" si="9"/>
        <v>30</v>
      </c>
      <c r="V64" s="231">
        <f t="shared" si="10"/>
        <v>2</v>
      </c>
    </row>
    <row r="65" spans="1:22">
      <c r="A65" s="156" t="s">
        <v>44</v>
      </c>
      <c r="B65" s="156" t="s">
        <v>503</v>
      </c>
      <c r="C65" s="134">
        <v>0</v>
      </c>
      <c r="D65" s="134">
        <v>0</v>
      </c>
      <c r="E65" s="134">
        <v>0</v>
      </c>
      <c r="F65" s="134">
        <v>0</v>
      </c>
      <c r="G65" s="134">
        <v>0</v>
      </c>
      <c r="H65" s="134">
        <v>0</v>
      </c>
      <c r="I65" s="134">
        <v>6</v>
      </c>
      <c r="J65" s="134">
        <v>6</v>
      </c>
      <c r="K65" s="134">
        <v>0</v>
      </c>
      <c r="L65" s="134">
        <v>0</v>
      </c>
      <c r="M65" s="134">
        <v>0</v>
      </c>
      <c r="N65" s="134">
        <v>6</v>
      </c>
      <c r="O65" s="134">
        <v>6</v>
      </c>
      <c r="P65" s="134">
        <v>0</v>
      </c>
      <c r="Q65" s="134">
        <v>0</v>
      </c>
      <c r="R65" s="134">
        <v>0</v>
      </c>
      <c r="S65" s="134">
        <v>3</v>
      </c>
      <c r="T65" s="134">
        <v>0</v>
      </c>
      <c r="U65" s="134">
        <f t="shared" si="9"/>
        <v>27</v>
      </c>
      <c r="V65" s="231">
        <f t="shared" si="10"/>
        <v>1.8</v>
      </c>
    </row>
    <row r="66" spans="1:22">
      <c r="A66" s="156" t="s">
        <v>45</v>
      </c>
      <c r="B66" s="156" t="s">
        <v>402</v>
      </c>
      <c r="C66" s="134">
        <v>0</v>
      </c>
      <c r="D66" s="134">
        <v>6</v>
      </c>
      <c r="E66" s="134">
        <v>0</v>
      </c>
      <c r="F66" s="134">
        <v>3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34">
        <v>9</v>
      </c>
      <c r="O66" s="134">
        <v>0</v>
      </c>
      <c r="P66" s="134">
        <v>0</v>
      </c>
      <c r="Q66" s="134">
        <v>0</v>
      </c>
      <c r="R66" s="134">
        <v>0</v>
      </c>
      <c r="S66" s="134">
        <v>0</v>
      </c>
      <c r="T66" s="134">
        <v>0</v>
      </c>
      <c r="U66" s="134">
        <f t="shared" si="9"/>
        <v>18</v>
      </c>
      <c r="V66" s="231">
        <f t="shared" si="10"/>
        <v>1.2</v>
      </c>
    </row>
    <row r="67" spans="1:22">
      <c r="A67" s="156" t="s">
        <v>46</v>
      </c>
      <c r="B67" s="156" t="s">
        <v>401</v>
      </c>
      <c r="C67" s="134">
        <v>0</v>
      </c>
      <c r="D67" s="134">
        <v>0</v>
      </c>
      <c r="E67" s="134">
        <v>6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34">
        <v>0</v>
      </c>
      <c r="O67" s="134">
        <v>6</v>
      </c>
      <c r="P67" s="134">
        <v>0</v>
      </c>
      <c r="Q67" s="134">
        <v>0</v>
      </c>
      <c r="R67" s="134">
        <v>6</v>
      </c>
      <c r="S67" s="134">
        <v>12</v>
      </c>
      <c r="T67" s="134">
        <v>0</v>
      </c>
      <c r="U67" s="134">
        <f t="shared" si="9"/>
        <v>30</v>
      </c>
      <c r="V67" s="231">
        <f t="shared" si="10"/>
        <v>2</v>
      </c>
    </row>
    <row r="68" spans="1:22">
      <c r="A68" s="155" t="s">
        <v>47</v>
      </c>
      <c r="B68" s="155" t="s">
        <v>206</v>
      </c>
      <c r="C68" s="134">
        <v>0</v>
      </c>
      <c r="D68" s="134">
        <v>3</v>
      </c>
      <c r="E68" s="134">
        <v>0</v>
      </c>
      <c r="F68" s="134">
        <v>0</v>
      </c>
      <c r="G68" s="134">
        <v>0</v>
      </c>
      <c r="H68" s="134">
        <v>0</v>
      </c>
      <c r="I68" s="134">
        <v>3</v>
      </c>
      <c r="J68" s="134">
        <v>0</v>
      </c>
      <c r="K68" s="134">
        <v>0</v>
      </c>
      <c r="L68" s="134">
        <v>0</v>
      </c>
      <c r="M68" s="134">
        <v>0</v>
      </c>
      <c r="N68" s="134">
        <v>0</v>
      </c>
      <c r="O68" s="134">
        <v>0</v>
      </c>
      <c r="P68" s="134">
        <v>0</v>
      </c>
      <c r="Q68" s="134">
        <v>0</v>
      </c>
      <c r="R68" s="134">
        <v>0</v>
      </c>
      <c r="S68" s="134">
        <v>0</v>
      </c>
      <c r="T68" s="134">
        <v>0</v>
      </c>
      <c r="U68" s="134">
        <f t="shared" si="9"/>
        <v>6</v>
      </c>
      <c r="V68" s="231">
        <f t="shared" si="10"/>
        <v>0.4</v>
      </c>
    </row>
    <row r="69" spans="1:22">
      <c r="A69" s="156" t="s">
        <v>48</v>
      </c>
      <c r="B69" s="156" t="s">
        <v>291</v>
      </c>
      <c r="C69" s="134">
        <v>0</v>
      </c>
      <c r="D69" s="134">
        <v>0</v>
      </c>
      <c r="E69" s="134">
        <v>3</v>
      </c>
      <c r="F69" s="134">
        <v>0</v>
      </c>
      <c r="G69" s="134">
        <v>0</v>
      </c>
      <c r="H69" s="134">
        <v>0</v>
      </c>
      <c r="I69" s="134">
        <v>0</v>
      </c>
      <c r="J69" s="134">
        <v>1</v>
      </c>
      <c r="K69" s="134">
        <v>3</v>
      </c>
      <c r="L69" s="134">
        <v>0</v>
      </c>
      <c r="M69" s="134">
        <v>3</v>
      </c>
      <c r="N69" s="134">
        <v>0</v>
      </c>
      <c r="O69" s="134">
        <v>0</v>
      </c>
      <c r="P69" s="134">
        <v>3</v>
      </c>
      <c r="Q69" s="134">
        <v>0</v>
      </c>
      <c r="R69" s="134">
        <v>3</v>
      </c>
      <c r="S69" s="134">
        <v>0</v>
      </c>
      <c r="T69" s="134">
        <v>0</v>
      </c>
      <c r="U69" s="134">
        <f t="shared" si="9"/>
        <v>16</v>
      </c>
      <c r="V69" s="231">
        <f t="shared" si="10"/>
        <v>1.0666666666666667</v>
      </c>
    </row>
    <row r="70" spans="1:22">
      <c r="A70" s="156" t="s">
        <v>49</v>
      </c>
      <c r="B70" s="156" t="s">
        <v>799</v>
      </c>
      <c r="C70" s="134">
        <v>0</v>
      </c>
      <c r="D70" s="134">
        <v>6</v>
      </c>
      <c r="E70" s="134">
        <v>0</v>
      </c>
      <c r="F70" s="134">
        <v>0</v>
      </c>
      <c r="G70" s="134">
        <v>0</v>
      </c>
      <c r="H70" s="134">
        <v>3</v>
      </c>
      <c r="I70" s="134">
        <v>0</v>
      </c>
      <c r="J70" s="134">
        <v>0</v>
      </c>
      <c r="K70" s="134">
        <v>0</v>
      </c>
      <c r="L70" s="134">
        <v>0</v>
      </c>
      <c r="M70" s="134">
        <v>0</v>
      </c>
      <c r="N70" s="134">
        <v>6</v>
      </c>
      <c r="O70" s="134">
        <v>3</v>
      </c>
      <c r="P70" s="134">
        <v>6</v>
      </c>
      <c r="Q70" s="134">
        <v>0</v>
      </c>
      <c r="R70" s="134">
        <v>0</v>
      </c>
      <c r="S70" s="134">
        <v>0</v>
      </c>
      <c r="T70" s="134">
        <v>0</v>
      </c>
      <c r="U70" s="134">
        <f t="shared" si="9"/>
        <v>24</v>
      </c>
      <c r="V70" s="231">
        <f t="shared" si="10"/>
        <v>1.6</v>
      </c>
    </row>
    <row r="71" spans="1:22">
      <c r="A71" s="156" t="s">
        <v>50</v>
      </c>
      <c r="B71" s="156" t="s">
        <v>403</v>
      </c>
      <c r="C71" s="134">
        <v>0</v>
      </c>
      <c r="D71" s="134">
        <v>0</v>
      </c>
      <c r="E71" s="134">
        <v>0</v>
      </c>
      <c r="F71" s="134">
        <v>0</v>
      </c>
      <c r="G71" s="134">
        <v>0</v>
      </c>
      <c r="H71" s="134">
        <v>3</v>
      </c>
      <c r="I71" s="134">
        <v>0</v>
      </c>
      <c r="J71" s="134">
        <v>0</v>
      </c>
      <c r="K71" s="134">
        <v>0</v>
      </c>
      <c r="L71" s="134">
        <v>0</v>
      </c>
      <c r="M71" s="134">
        <v>0</v>
      </c>
      <c r="N71" s="134">
        <v>0</v>
      </c>
      <c r="O71" s="134">
        <v>0</v>
      </c>
      <c r="P71" s="134">
        <v>0</v>
      </c>
      <c r="Q71" s="134">
        <v>0</v>
      </c>
      <c r="R71" s="134">
        <v>0</v>
      </c>
      <c r="S71" s="134">
        <v>1</v>
      </c>
      <c r="T71" s="134">
        <v>0</v>
      </c>
      <c r="U71" s="134">
        <f t="shared" si="9"/>
        <v>4</v>
      </c>
      <c r="V71" s="231">
        <f t="shared" si="10"/>
        <v>0.26666666666666666</v>
      </c>
    </row>
    <row r="72" spans="1:22">
      <c r="A72" s="156" t="s">
        <v>51</v>
      </c>
      <c r="B72" s="156" t="s">
        <v>580</v>
      </c>
      <c r="C72" s="134">
        <v>0</v>
      </c>
      <c r="D72" s="134">
        <v>0</v>
      </c>
      <c r="E72" s="134">
        <v>0</v>
      </c>
      <c r="F72" s="134">
        <v>0</v>
      </c>
      <c r="G72" s="134">
        <v>6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34">
        <v>0</v>
      </c>
      <c r="O72" s="134">
        <v>0</v>
      </c>
      <c r="P72" s="134">
        <v>0</v>
      </c>
      <c r="Q72" s="134">
        <v>0</v>
      </c>
      <c r="R72" s="134">
        <v>0</v>
      </c>
      <c r="S72" s="134">
        <v>0</v>
      </c>
      <c r="T72" s="134">
        <v>0</v>
      </c>
      <c r="U72" s="134">
        <f t="shared" si="9"/>
        <v>6</v>
      </c>
      <c r="V72" s="231">
        <f t="shared" si="10"/>
        <v>0.4</v>
      </c>
    </row>
    <row r="73" spans="1:22">
      <c r="A73" s="156" t="s">
        <v>52</v>
      </c>
      <c r="B73" s="156" t="s">
        <v>211</v>
      </c>
      <c r="C73" s="134">
        <v>5</v>
      </c>
      <c r="D73" s="134">
        <v>0</v>
      </c>
      <c r="E73" s="134">
        <v>11</v>
      </c>
      <c r="F73" s="134">
        <v>4</v>
      </c>
      <c r="G73" s="134">
        <v>5</v>
      </c>
      <c r="H73" s="134">
        <v>8</v>
      </c>
      <c r="I73" s="134">
        <v>4</v>
      </c>
      <c r="J73" s="134">
        <v>6</v>
      </c>
      <c r="K73" s="134">
        <v>5</v>
      </c>
      <c r="L73" s="134">
        <v>10</v>
      </c>
      <c r="M73" s="134">
        <v>6</v>
      </c>
      <c r="N73" s="134">
        <v>9</v>
      </c>
      <c r="O73" s="134">
        <v>8</v>
      </c>
      <c r="P73" s="134">
        <v>0</v>
      </c>
      <c r="Q73" s="134">
        <v>7</v>
      </c>
      <c r="R73" s="134">
        <v>8</v>
      </c>
      <c r="S73" s="134">
        <v>3</v>
      </c>
      <c r="T73" s="134">
        <v>9</v>
      </c>
      <c r="U73" s="134">
        <f t="shared" si="9"/>
        <v>108</v>
      </c>
      <c r="V73" s="231">
        <f t="shared" si="10"/>
        <v>7.2</v>
      </c>
    </row>
    <row r="74" spans="1:22">
      <c r="A74" s="156" t="s">
        <v>53</v>
      </c>
      <c r="B74" s="156" t="s">
        <v>237</v>
      </c>
      <c r="C74" s="134">
        <v>3</v>
      </c>
      <c r="D74" s="134">
        <v>5</v>
      </c>
      <c r="E74" s="134">
        <v>18</v>
      </c>
      <c r="F74" s="134">
        <v>9</v>
      </c>
      <c r="G74" s="134">
        <v>13</v>
      </c>
      <c r="H74" s="134">
        <v>6</v>
      </c>
      <c r="I74" s="134">
        <v>6</v>
      </c>
      <c r="J74" s="134">
        <v>6</v>
      </c>
      <c r="K74" s="134">
        <v>1</v>
      </c>
      <c r="L74" s="134">
        <v>5</v>
      </c>
      <c r="M74" s="134">
        <v>10</v>
      </c>
      <c r="N74" s="134">
        <v>12</v>
      </c>
      <c r="O74" s="134">
        <v>0</v>
      </c>
      <c r="P74" s="134">
        <v>9</v>
      </c>
      <c r="Q74" s="134">
        <v>7</v>
      </c>
      <c r="R74" s="134">
        <v>6</v>
      </c>
      <c r="S74" s="134">
        <v>13</v>
      </c>
      <c r="T74" s="134">
        <v>4</v>
      </c>
      <c r="U74" s="134">
        <f t="shared" si="9"/>
        <v>133</v>
      </c>
      <c r="V74" s="231">
        <f t="shared" si="10"/>
        <v>8.8666666666666671</v>
      </c>
    </row>
    <row r="75" spans="1:22">
      <c r="A75" s="156" t="s">
        <v>156</v>
      </c>
      <c r="B75" s="156" t="s">
        <v>328</v>
      </c>
      <c r="C75" s="134">
        <v>0</v>
      </c>
      <c r="D75" s="134">
        <v>0</v>
      </c>
      <c r="E75" s="134">
        <v>0</v>
      </c>
      <c r="F75" s="134">
        <v>0</v>
      </c>
      <c r="G75" s="134">
        <v>0</v>
      </c>
      <c r="H75" s="134">
        <v>0</v>
      </c>
      <c r="I75" s="134">
        <v>0</v>
      </c>
      <c r="J75" s="134">
        <v>0</v>
      </c>
      <c r="K75" s="134">
        <v>0</v>
      </c>
      <c r="L75" s="134">
        <v>0</v>
      </c>
      <c r="M75" s="134">
        <v>0</v>
      </c>
      <c r="N75" s="134">
        <v>0</v>
      </c>
      <c r="O75" s="134">
        <v>6</v>
      </c>
      <c r="P75" s="134">
        <v>12</v>
      </c>
      <c r="Q75" s="134">
        <v>0</v>
      </c>
      <c r="R75" s="134">
        <v>0</v>
      </c>
      <c r="S75" s="134">
        <v>2</v>
      </c>
      <c r="T75" s="134">
        <v>0</v>
      </c>
      <c r="U75" s="134">
        <f t="shared" si="9"/>
        <v>20</v>
      </c>
      <c r="V75" s="231">
        <f t="shared" si="10"/>
        <v>1.3333333333333333</v>
      </c>
    </row>
    <row r="76" spans="1:22">
      <c r="A76" s="156" t="s">
        <v>157</v>
      </c>
      <c r="B76" s="156" t="s">
        <v>318</v>
      </c>
      <c r="C76" s="134">
        <v>0</v>
      </c>
      <c r="D76" s="134">
        <v>0</v>
      </c>
      <c r="E76" s="134">
        <v>2</v>
      </c>
      <c r="F76" s="134">
        <v>0</v>
      </c>
      <c r="G76" s="134">
        <v>0</v>
      </c>
      <c r="H76" s="134">
        <v>0</v>
      </c>
      <c r="I76" s="134">
        <v>0</v>
      </c>
      <c r="J76" s="134">
        <v>0</v>
      </c>
      <c r="K76" s="134">
        <v>0</v>
      </c>
      <c r="L76" s="134">
        <v>0</v>
      </c>
      <c r="M76" s="134">
        <v>0</v>
      </c>
      <c r="N76" s="134">
        <v>0</v>
      </c>
      <c r="O76" s="134">
        <v>0</v>
      </c>
      <c r="P76" s="134">
        <v>0</v>
      </c>
      <c r="Q76" s="134">
        <v>0</v>
      </c>
      <c r="R76" s="134">
        <v>0</v>
      </c>
      <c r="S76" s="134">
        <v>0</v>
      </c>
      <c r="T76" s="134">
        <v>0</v>
      </c>
      <c r="U76" s="134">
        <f t="shared" si="9"/>
        <v>2</v>
      </c>
      <c r="V76" s="231">
        <f t="shared" si="10"/>
        <v>0.13333333333333333</v>
      </c>
    </row>
    <row r="77" spans="1:22">
      <c r="A77" s="335"/>
      <c r="B77" s="336" t="s">
        <v>28</v>
      </c>
      <c r="C77" s="337">
        <f t="shared" ref="C77:T77" si="11">SUM(C61:C76)</f>
        <v>20</v>
      </c>
      <c r="D77" s="337">
        <f t="shared" si="11"/>
        <v>26</v>
      </c>
      <c r="E77" s="337">
        <f t="shared" si="11"/>
        <v>64</v>
      </c>
      <c r="F77" s="337">
        <f t="shared" si="11"/>
        <v>40</v>
      </c>
      <c r="G77" s="337">
        <f t="shared" si="11"/>
        <v>57</v>
      </c>
      <c r="H77" s="337">
        <f t="shared" si="11"/>
        <v>46</v>
      </c>
      <c r="I77" s="337">
        <f t="shared" si="11"/>
        <v>25</v>
      </c>
      <c r="J77" s="337">
        <f t="shared" si="11"/>
        <v>39</v>
      </c>
      <c r="K77" s="337">
        <f t="shared" si="11"/>
        <v>12</v>
      </c>
      <c r="L77" s="337">
        <f t="shared" si="11"/>
        <v>30</v>
      </c>
      <c r="M77" s="337">
        <f t="shared" si="11"/>
        <v>30</v>
      </c>
      <c r="N77" s="337">
        <f t="shared" si="11"/>
        <v>60</v>
      </c>
      <c r="O77" s="337">
        <f t="shared" si="11"/>
        <v>32</v>
      </c>
      <c r="P77" s="337">
        <f t="shared" si="11"/>
        <v>45</v>
      </c>
      <c r="Q77" s="337">
        <f t="shared" si="11"/>
        <v>35</v>
      </c>
      <c r="R77" s="337">
        <f t="shared" si="11"/>
        <v>44</v>
      </c>
      <c r="S77" s="337">
        <f>SUM(S61:S76)</f>
        <v>59</v>
      </c>
      <c r="T77" s="337">
        <f t="shared" si="11"/>
        <v>29</v>
      </c>
      <c r="U77" s="337">
        <f t="shared" si="9"/>
        <v>693</v>
      </c>
      <c r="V77" s="415">
        <f>SUM(AVERAGE(C77:T77))</f>
        <v>38.5</v>
      </c>
    </row>
    <row r="78" spans="1:22">
      <c r="A78" s="154"/>
      <c r="B78" s="154"/>
      <c r="C78" s="134" t="s">
        <v>0</v>
      </c>
      <c r="D78" s="134" t="s">
        <v>1</v>
      </c>
      <c r="E78" s="134" t="s">
        <v>2</v>
      </c>
      <c r="F78" s="134" t="s">
        <v>3</v>
      </c>
      <c r="G78" s="134" t="s">
        <v>4</v>
      </c>
      <c r="H78" s="134" t="s">
        <v>5</v>
      </c>
      <c r="I78" s="134" t="s">
        <v>6</v>
      </c>
      <c r="J78" s="134" t="s">
        <v>7</v>
      </c>
      <c r="K78" s="134" t="s">
        <v>8</v>
      </c>
      <c r="L78" s="134" t="s">
        <v>9</v>
      </c>
      <c r="M78" s="134" t="s">
        <v>10</v>
      </c>
      <c r="N78" s="134" t="s">
        <v>11</v>
      </c>
      <c r="O78" s="134" t="s">
        <v>12</v>
      </c>
      <c r="P78" s="134" t="s">
        <v>13</v>
      </c>
      <c r="Q78" s="134" t="s">
        <v>14</v>
      </c>
      <c r="R78" s="134" t="s">
        <v>15</v>
      </c>
      <c r="S78" s="134" t="s">
        <v>16</v>
      </c>
      <c r="T78" s="134" t="s">
        <v>973</v>
      </c>
      <c r="U78" s="134" t="s">
        <v>38</v>
      </c>
      <c r="V78" s="231" t="s">
        <v>39</v>
      </c>
    </row>
    <row r="79" spans="1:22">
      <c r="A79" s="161"/>
      <c r="B79" s="162" t="s">
        <v>186</v>
      </c>
      <c r="C79" s="138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416"/>
    </row>
    <row r="80" spans="1:22">
      <c r="A80" s="156" t="s">
        <v>40</v>
      </c>
      <c r="B80" s="156" t="s">
        <v>202</v>
      </c>
      <c r="C80" s="134">
        <v>15</v>
      </c>
      <c r="D80" s="134">
        <v>12</v>
      </c>
      <c r="E80" s="134">
        <v>3</v>
      </c>
      <c r="F80" s="134">
        <v>12</v>
      </c>
      <c r="G80" s="134">
        <v>3</v>
      </c>
      <c r="H80" s="134">
        <v>0</v>
      </c>
      <c r="I80" s="134">
        <v>0</v>
      </c>
      <c r="J80" s="134">
        <v>0</v>
      </c>
      <c r="K80" s="134">
        <v>0</v>
      </c>
      <c r="L80" s="134">
        <v>0</v>
      </c>
      <c r="M80" s="134">
        <v>0</v>
      </c>
      <c r="N80" s="134">
        <v>6</v>
      </c>
      <c r="O80" s="134">
        <v>6</v>
      </c>
      <c r="P80" s="134">
        <v>10</v>
      </c>
      <c r="Q80" s="134">
        <v>0</v>
      </c>
      <c r="R80" s="134">
        <v>6</v>
      </c>
      <c r="S80" s="134">
        <v>12</v>
      </c>
      <c r="T80" s="134">
        <v>15</v>
      </c>
      <c r="U80" s="134">
        <f t="shared" ref="U80:U96" si="12">SUM(C80:T80)</f>
        <v>100</v>
      </c>
      <c r="V80" s="231">
        <f t="shared" ref="V80:V95" si="13">U80/15</f>
        <v>6.666666666666667</v>
      </c>
    </row>
    <row r="81" spans="1:22">
      <c r="A81" s="155" t="s">
        <v>41</v>
      </c>
      <c r="B81" s="155" t="s">
        <v>404</v>
      </c>
      <c r="C81" s="134">
        <v>6</v>
      </c>
      <c r="D81" s="134">
        <v>4</v>
      </c>
      <c r="E81" s="134">
        <v>0</v>
      </c>
      <c r="F81" s="134">
        <v>6</v>
      </c>
      <c r="G81" s="134">
        <v>9</v>
      </c>
      <c r="H81" s="134">
        <v>9</v>
      </c>
      <c r="I81" s="134">
        <v>0</v>
      </c>
      <c r="J81" s="134">
        <v>9</v>
      </c>
      <c r="K81" s="134">
        <v>9</v>
      </c>
      <c r="L81" s="134">
        <v>0</v>
      </c>
      <c r="M81" s="134">
        <v>3</v>
      </c>
      <c r="N81" s="134">
        <v>12</v>
      </c>
      <c r="O81" s="134">
        <v>3</v>
      </c>
      <c r="P81" s="134">
        <v>0</v>
      </c>
      <c r="Q81" s="134">
        <v>3</v>
      </c>
      <c r="R81" s="134">
        <v>6</v>
      </c>
      <c r="S81" s="134">
        <v>3</v>
      </c>
      <c r="T81" s="134">
        <v>4</v>
      </c>
      <c r="U81" s="134">
        <f t="shared" si="12"/>
        <v>86</v>
      </c>
      <c r="V81" s="231">
        <f t="shared" si="13"/>
        <v>5.7333333333333334</v>
      </c>
    </row>
    <row r="82" spans="1:22">
      <c r="A82" s="156" t="s">
        <v>42</v>
      </c>
      <c r="B82" s="156" t="s">
        <v>405</v>
      </c>
      <c r="C82" s="134">
        <v>0</v>
      </c>
      <c r="D82" s="134">
        <v>0</v>
      </c>
      <c r="E82" s="134">
        <v>0</v>
      </c>
      <c r="F82" s="134">
        <v>0</v>
      </c>
      <c r="G82" s="134">
        <v>0</v>
      </c>
      <c r="H82" s="134">
        <v>0</v>
      </c>
      <c r="I82" s="134">
        <v>0</v>
      </c>
      <c r="J82" s="134">
        <v>0</v>
      </c>
      <c r="K82" s="134">
        <v>0</v>
      </c>
      <c r="L82" s="134">
        <v>0</v>
      </c>
      <c r="M82" s="134">
        <v>0</v>
      </c>
      <c r="N82" s="134">
        <v>0</v>
      </c>
      <c r="O82" s="134">
        <v>6</v>
      </c>
      <c r="P82" s="134">
        <v>0</v>
      </c>
      <c r="Q82" s="134">
        <v>0</v>
      </c>
      <c r="R82" s="134">
        <v>0</v>
      </c>
      <c r="S82" s="134">
        <v>0</v>
      </c>
      <c r="T82" s="134">
        <v>6</v>
      </c>
      <c r="U82" s="134">
        <f t="shared" si="12"/>
        <v>12</v>
      </c>
      <c r="V82" s="231">
        <f t="shared" si="13"/>
        <v>0.8</v>
      </c>
    </row>
    <row r="83" spans="1:22">
      <c r="A83" s="156" t="s">
        <v>43</v>
      </c>
      <c r="B83" s="156" t="s">
        <v>246</v>
      </c>
      <c r="C83" s="134">
        <v>0</v>
      </c>
      <c r="D83" s="134">
        <v>0</v>
      </c>
      <c r="E83" s="134">
        <v>3</v>
      </c>
      <c r="F83" s="134">
        <v>3</v>
      </c>
      <c r="G83" s="134">
        <v>0</v>
      </c>
      <c r="H83" s="134">
        <v>0</v>
      </c>
      <c r="I83" s="134">
        <v>0</v>
      </c>
      <c r="J83" s="134">
        <v>0</v>
      </c>
      <c r="K83" s="134">
        <v>0</v>
      </c>
      <c r="L83" s="134">
        <v>0</v>
      </c>
      <c r="M83" s="134">
        <v>6</v>
      </c>
      <c r="N83" s="134">
        <v>0</v>
      </c>
      <c r="O83" s="134">
        <v>0</v>
      </c>
      <c r="P83" s="134">
        <v>12</v>
      </c>
      <c r="Q83" s="134">
        <v>1</v>
      </c>
      <c r="R83" s="134">
        <v>6</v>
      </c>
      <c r="S83" s="134">
        <v>0</v>
      </c>
      <c r="T83" s="134">
        <v>0</v>
      </c>
      <c r="U83" s="134">
        <f t="shared" si="12"/>
        <v>31</v>
      </c>
      <c r="V83" s="231">
        <f t="shared" si="13"/>
        <v>2.0666666666666669</v>
      </c>
    </row>
    <row r="84" spans="1:22">
      <c r="A84" s="156" t="s">
        <v>44</v>
      </c>
      <c r="B84" s="156" t="s">
        <v>300</v>
      </c>
      <c r="C84" s="134">
        <v>12</v>
      </c>
      <c r="D84" s="134">
        <v>0</v>
      </c>
      <c r="E84" s="134">
        <v>6</v>
      </c>
      <c r="F84" s="134">
        <v>0</v>
      </c>
      <c r="G84" s="134">
        <v>0</v>
      </c>
      <c r="H84" s="134">
        <v>0</v>
      </c>
      <c r="I84" s="134">
        <v>3</v>
      </c>
      <c r="J84" s="134">
        <v>9</v>
      </c>
      <c r="K84" s="134">
        <v>6</v>
      </c>
      <c r="L84" s="134">
        <v>6</v>
      </c>
      <c r="M84" s="134">
        <v>0</v>
      </c>
      <c r="N84" s="134">
        <v>0</v>
      </c>
      <c r="O84" s="134">
        <v>0</v>
      </c>
      <c r="P84" s="134">
        <v>12</v>
      </c>
      <c r="Q84" s="134">
        <v>0</v>
      </c>
      <c r="R84" s="134">
        <v>0</v>
      </c>
      <c r="S84" s="134">
        <v>0</v>
      </c>
      <c r="T84" s="134">
        <v>6</v>
      </c>
      <c r="U84" s="134">
        <f t="shared" si="12"/>
        <v>60</v>
      </c>
      <c r="V84" s="231">
        <f t="shared" si="13"/>
        <v>4</v>
      </c>
    </row>
    <row r="85" spans="1:22">
      <c r="A85" s="156" t="s">
        <v>45</v>
      </c>
      <c r="B85" s="156" t="s">
        <v>547</v>
      </c>
      <c r="C85" s="134">
        <v>0</v>
      </c>
      <c r="D85" s="134">
        <v>0</v>
      </c>
      <c r="E85" s="134">
        <v>0</v>
      </c>
      <c r="F85" s="134">
        <v>9</v>
      </c>
      <c r="G85" s="134">
        <v>0</v>
      </c>
      <c r="H85" s="134">
        <v>0</v>
      </c>
      <c r="I85" s="134">
        <v>6</v>
      </c>
      <c r="J85" s="134">
        <v>3</v>
      </c>
      <c r="K85" s="134">
        <v>0</v>
      </c>
      <c r="L85" s="134">
        <v>0</v>
      </c>
      <c r="M85" s="134">
        <v>0</v>
      </c>
      <c r="N85" s="134">
        <v>12</v>
      </c>
      <c r="O85" s="134">
        <v>0</v>
      </c>
      <c r="P85" s="134">
        <v>6</v>
      </c>
      <c r="Q85" s="134">
        <v>0</v>
      </c>
      <c r="R85" s="134">
        <v>6</v>
      </c>
      <c r="S85" s="134">
        <v>0</v>
      </c>
      <c r="T85" s="134">
        <v>0</v>
      </c>
      <c r="U85" s="134">
        <f t="shared" si="12"/>
        <v>42</v>
      </c>
      <c r="V85" s="231">
        <f t="shared" si="13"/>
        <v>2.8</v>
      </c>
    </row>
    <row r="86" spans="1:22">
      <c r="A86" s="156" t="s">
        <v>46</v>
      </c>
      <c r="B86" s="156" t="s">
        <v>653</v>
      </c>
      <c r="C86" s="134">
        <v>0</v>
      </c>
      <c r="D86" s="134">
        <v>0</v>
      </c>
      <c r="E86" s="134">
        <v>0</v>
      </c>
      <c r="F86" s="134">
        <v>0</v>
      </c>
      <c r="G86" s="134">
        <v>0</v>
      </c>
      <c r="H86" s="134">
        <v>6</v>
      </c>
      <c r="I86" s="134">
        <v>0</v>
      </c>
      <c r="J86" s="134">
        <v>0</v>
      </c>
      <c r="K86" s="134">
        <v>0</v>
      </c>
      <c r="L86" s="134">
        <v>12</v>
      </c>
      <c r="M86" s="134">
        <v>0</v>
      </c>
      <c r="N86" s="134">
        <v>0</v>
      </c>
      <c r="O86" s="134">
        <v>0</v>
      </c>
      <c r="P86" s="134">
        <v>0</v>
      </c>
      <c r="Q86" s="134">
        <v>0</v>
      </c>
      <c r="R86" s="134">
        <v>0</v>
      </c>
      <c r="S86" s="134">
        <v>12</v>
      </c>
      <c r="T86" s="134">
        <v>0</v>
      </c>
      <c r="U86" s="134">
        <f t="shared" si="12"/>
        <v>30</v>
      </c>
      <c r="V86" s="231">
        <f t="shared" si="13"/>
        <v>2</v>
      </c>
    </row>
    <row r="87" spans="1:22">
      <c r="A87" s="155" t="s">
        <v>47</v>
      </c>
      <c r="B87" s="155" t="s">
        <v>226</v>
      </c>
      <c r="C87" s="134">
        <v>3</v>
      </c>
      <c r="D87" s="134">
        <v>0</v>
      </c>
      <c r="E87" s="134">
        <v>3</v>
      </c>
      <c r="F87" s="134">
        <v>3</v>
      </c>
      <c r="G87" s="134">
        <v>6</v>
      </c>
      <c r="H87" s="134">
        <v>0</v>
      </c>
      <c r="I87" s="134">
        <v>6</v>
      </c>
      <c r="J87" s="134">
        <v>6</v>
      </c>
      <c r="K87" s="134">
        <v>0</v>
      </c>
      <c r="L87" s="134">
        <v>0</v>
      </c>
      <c r="M87" s="134">
        <v>0</v>
      </c>
      <c r="N87" s="134">
        <v>0</v>
      </c>
      <c r="O87" s="134">
        <v>0</v>
      </c>
      <c r="P87" s="134">
        <v>0</v>
      </c>
      <c r="Q87" s="134">
        <v>0</v>
      </c>
      <c r="R87" s="134">
        <v>3</v>
      </c>
      <c r="S87" s="134">
        <v>9</v>
      </c>
      <c r="T87" s="134">
        <v>0</v>
      </c>
      <c r="U87" s="134">
        <f t="shared" si="12"/>
        <v>39</v>
      </c>
      <c r="V87" s="231">
        <f t="shared" si="13"/>
        <v>2.6</v>
      </c>
    </row>
    <row r="88" spans="1:22">
      <c r="A88" s="156" t="s">
        <v>48</v>
      </c>
      <c r="B88" s="156" t="s">
        <v>758</v>
      </c>
      <c r="C88" s="134">
        <v>0</v>
      </c>
      <c r="D88" s="134">
        <v>6</v>
      </c>
      <c r="E88" s="134">
        <v>0</v>
      </c>
      <c r="F88" s="134">
        <v>0</v>
      </c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  <c r="N88" s="134">
        <v>0</v>
      </c>
      <c r="O88" s="134">
        <v>0</v>
      </c>
      <c r="P88" s="134">
        <v>0</v>
      </c>
      <c r="Q88" s="134">
        <v>0</v>
      </c>
      <c r="R88" s="134">
        <v>0</v>
      </c>
      <c r="S88" s="134">
        <v>0</v>
      </c>
      <c r="T88" s="134">
        <v>0</v>
      </c>
      <c r="U88" s="134">
        <f t="shared" si="12"/>
        <v>6</v>
      </c>
      <c r="V88" s="231">
        <f t="shared" si="13"/>
        <v>0.4</v>
      </c>
    </row>
    <row r="89" spans="1:22">
      <c r="A89" s="156" t="s">
        <v>49</v>
      </c>
      <c r="B89" s="156" t="s">
        <v>241</v>
      </c>
      <c r="C89" s="134">
        <v>0</v>
      </c>
      <c r="D89" s="134">
        <v>0</v>
      </c>
      <c r="E89" s="134">
        <v>3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  <c r="N89" s="134">
        <v>0</v>
      </c>
      <c r="O89" s="134">
        <v>0</v>
      </c>
      <c r="P89" s="134">
        <v>0</v>
      </c>
      <c r="Q89" s="134">
        <v>0</v>
      </c>
      <c r="R89" s="134">
        <v>3</v>
      </c>
      <c r="S89" s="134">
        <v>0</v>
      </c>
      <c r="T89" s="134">
        <v>0</v>
      </c>
      <c r="U89" s="134">
        <f t="shared" si="12"/>
        <v>6</v>
      </c>
      <c r="V89" s="231">
        <f t="shared" si="13"/>
        <v>0.4</v>
      </c>
    </row>
    <row r="90" spans="1:22">
      <c r="A90" s="156" t="s">
        <v>50</v>
      </c>
      <c r="B90" s="156" t="s">
        <v>644</v>
      </c>
      <c r="C90" s="134">
        <v>3</v>
      </c>
      <c r="D90" s="134">
        <v>0</v>
      </c>
      <c r="E90" s="134">
        <v>0</v>
      </c>
      <c r="F90" s="134">
        <v>0</v>
      </c>
      <c r="G90" s="134">
        <v>6</v>
      </c>
      <c r="H90" s="134">
        <v>1</v>
      </c>
      <c r="I90" s="134">
        <v>0</v>
      </c>
      <c r="J90" s="134">
        <v>0</v>
      </c>
      <c r="K90" s="134">
        <v>0</v>
      </c>
      <c r="L90" s="134">
        <v>0</v>
      </c>
      <c r="M90" s="134">
        <v>0</v>
      </c>
      <c r="N90" s="134">
        <v>6</v>
      </c>
      <c r="O90" s="134">
        <v>0</v>
      </c>
      <c r="P90" s="134">
        <v>3</v>
      </c>
      <c r="Q90" s="134">
        <v>0</v>
      </c>
      <c r="R90" s="134">
        <v>3</v>
      </c>
      <c r="S90" s="134">
        <v>0</v>
      </c>
      <c r="T90" s="134">
        <v>0</v>
      </c>
      <c r="U90" s="134">
        <f t="shared" si="12"/>
        <v>22</v>
      </c>
      <c r="V90" s="231">
        <f t="shared" si="13"/>
        <v>1.4666666666666666</v>
      </c>
    </row>
    <row r="91" spans="1:22">
      <c r="A91" s="156" t="s">
        <v>51</v>
      </c>
      <c r="B91" s="156" t="s">
        <v>407</v>
      </c>
      <c r="C91" s="134">
        <v>0</v>
      </c>
      <c r="D91" s="134">
        <v>0</v>
      </c>
      <c r="E91" s="134">
        <v>0</v>
      </c>
      <c r="F91" s="134">
        <v>0</v>
      </c>
      <c r="G91" s="134">
        <v>3</v>
      </c>
      <c r="H91" s="134">
        <v>0</v>
      </c>
      <c r="I91" s="134">
        <v>0</v>
      </c>
      <c r="J91" s="134">
        <v>0</v>
      </c>
      <c r="K91" s="134">
        <v>0</v>
      </c>
      <c r="L91" s="134">
        <v>0</v>
      </c>
      <c r="M91" s="134">
        <v>0</v>
      </c>
      <c r="N91" s="134">
        <v>0</v>
      </c>
      <c r="O91" s="134">
        <v>0</v>
      </c>
      <c r="P91" s="134">
        <v>0</v>
      </c>
      <c r="Q91" s="134">
        <v>0</v>
      </c>
      <c r="R91" s="134">
        <v>0</v>
      </c>
      <c r="S91" s="134">
        <v>0</v>
      </c>
      <c r="T91" s="134">
        <v>0</v>
      </c>
      <c r="U91" s="134">
        <f t="shared" si="12"/>
        <v>3</v>
      </c>
      <c r="V91" s="231">
        <f t="shared" si="13"/>
        <v>0.2</v>
      </c>
    </row>
    <row r="92" spans="1:22">
      <c r="A92" s="156" t="s">
        <v>52</v>
      </c>
      <c r="B92" s="156" t="s">
        <v>288</v>
      </c>
      <c r="C92" s="134">
        <v>1</v>
      </c>
      <c r="D92" s="134">
        <v>24</v>
      </c>
      <c r="E92" s="134">
        <v>6</v>
      </c>
      <c r="F92" s="134">
        <v>7</v>
      </c>
      <c r="G92" s="134">
        <v>14</v>
      </c>
      <c r="H92" s="134">
        <v>3</v>
      </c>
      <c r="I92" s="134">
        <v>14</v>
      </c>
      <c r="J92" s="134">
        <v>5</v>
      </c>
      <c r="K92" s="134">
        <v>11</v>
      </c>
      <c r="L92" s="134">
        <v>0</v>
      </c>
      <c r="M92" s="134">
        <v>4</v>
      </c>
      <c r="N92" s="134">
        <v>7</v>
      </c>
      <c r="O92" s="134">
        <v>12</v>
      </c>
      <c r="P92" s="134">
        <v>1</v>
      </c>
      <c r="Q92" s="134">
        <v>6</v>
      </c>
      <c r="R92" s="134">
        <v>7</v>
      </c>
      <c r="S92" s="134">
        <v>3</v>
      </c>
      <c r="T92" s="134">
        <v>1</v>
      </c>
      <c r="U92" s="134">
        <f t="shared" si="12"/>
        <v>126</v>
      </c>
      <c r="V92" s="231">
        <f t="shared" si="13"/>
        <v>8.4</v>
      </c>
    </row>
    <row r="93" spans="1:22">
      <c r="A93" s="156" t="s">
        <v>53</v>
      </c>
      <c r="B93" s="156" t="s">
        <v>770</v>
      </c>
      <c r="C93" s="134">
        <v>0</v>
      </c>
      <c r="D93" s="134">
        <v>9</v>
      </c>
      <c r="E93" s="134">
        <v>5</v>
      </c>
      <c r="F93" s="134">
        <v>4</v>
      </c>
      <c r="G93" s="134">
        <v>3</v>
      </c>
      <c r="H93" s="134">
        <v>0</v>
      </c>
      <c r="I93" s="134">
        <v>0</v>
      </c>
      <c r="J93" s="134">
        <v>0</v>
      </c>
      <c r="K93" s="134">
        <v>7</v>
      </c>
      <c r="L93" s="134">
        <v>8</v>
      </c>
      <c r="M93" s="134">
        <v>11</v>
      </c>
      <c r="N93" s="134">
        <v>1</v>
      </c>
      <c r="O93" s="134">
        <v>9</v>
      </c>
      <c r="P93" s="134">
        <v>13</v>
      </c>
      <c r="Q93" s="134">
        <v>4</v>
      </c>
      <c r="R93" s="134">
        <v>12</v>
      </c>
      <c r="S93" s="134">
        <v>10</v>
      </c>
      <c r="T93" s="134">
        <v>6</v>
      </c>
      <c r="U93" s="134">
        <f t="shared" si="12"/>
        <v>102</v>
      </c>
      <c r="V93" s="231">
        <f t="shared" si="13"/>
        <v>6.8</v>
      </c>
    </row>
    <row r="94" spans="1:22">
      <c r="A94" s="156" t="s">
        <v>156</v>
      </c>
      <c r="B94" s="156" t="s">
        <v>332</v>
      </c>
      <c r="C94" s="134">
        <v>0</v>
      </c>
      <c r="D94" s="134">
        <v>6</v>
      </c>
      <c r="E94" s="134">
        <v>0</v>
      </c>
      <c r="F94" s="134">
        <v>0</v>
      </c>
      <c r="G94" s="134">
        <v>0</v>
      </c>
      <c r="H94" s="134">
        <v>0</v>
      </c>
      <c r="I94" s="134">
        <v>0</v>
      </c>
      <c r="J94" s="134">
        <v>0</v>
      </c>
      <c r="K94" s="134">
        <v>0</v>
      </c>
      <c r="L94" s="134">
        <v>0</v>
      </c>
      <c r="M94" s="134">
        <v>0</v>
      </c>
      <c r="N94" s="134">
        <v>0</v>
      </c>
      <c r="O94" s="134">
        <v>0</v>
      </c>
      <c r="P94" s="134">
        <v>0</v>
      </c>
      <c r="Q94" s="134">
        <v>0</v>
      </c>
      <c r="R94" s="134">
        <v>0</v>
      </c>
      <c r="S94" s="134">
        <v>6</v>
      </c>
      <c r="T94" s="134">
        <v>0</v>
      </c>
      <c r="U94" s="134">
        <f t="shared" si="12"/>
        <v>12</v>
      </c>
      <c r="V94" s="231">
        <f t="shared" si="13"/>
        <v>0.8</v>
      </c>
    </row>
    <row r="95" spans="1:22">
      <c r="A95" s="156" t="s">
        <v>157</v>
      </c>
      <c r="B95" s="156" t="s">
        <v>341</v>
      </c>
      <c r="C95" s="134">
        <v>0</v>
      </c>
      <c r="D95" s="134">
        <v>6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  <c r="J95" s="134">
        <v>0</v>
      </c>
      <c r="K95" s="134">
        <v>0</v>
      </c>
      <c r="L95" s="134">
        <v>0</v>
      </c>
      <c r="M95" s="134">
        <v>0</v>
      </c>
      <c r="N95" s="134">
        <v>0</v>
      </c>
      <c r="O95" s="134">
        <v>12</v>
      </c>
      <c r="P95" s="134">
        <v>6</v>
      </c>
      <c r="Q95" s="134">
        <v>0</v>
      </c>
      <c r="R95" s="134">
        <v>0</v>
      </c>
      <c r="S95" s="134">
        <v>0</v>
      </c>
      <c r="T95" s="134">
        <v>12</v>
      </c>
      <c r="U95" s="134">
        <f t="shared" si="12"/>
        <v>36</v>
      </c>
      <c r="V95" s="231">
        <f t="shared" si="13"/>
        <v>2.4</v>
      </c>
    </row>
    <row r="96" spans="1:22">
      <c r="A96" s="162"/>
      <c r="B96" s="163" t="s">
        <v>28</v>
      </c>
      <c r="C96" s="140">
        <f t="shared" ref="C96:T96" si="14">SUM(C80:C95)</f>
        <v>40</v>
      </c>
      <c r="D96" s="140">
        <f t="shared" si="14"/>
        <v>67</v>
      </c>
      <c r="E96" s="140">
        <f t="shared" si="14"/>
        <v>29</v>
      </c>
      <c r="F96" s="140">
        <f t="shared" si="14"/>
        <v>44</v>
      </c>
      <c r="G96" s="140">
        <f t="shared" si="14"/>
        <v>44</v>
      </c>
      <c r="H96" s="140">
        <f t="shared" si="14"/>
        <v>19</v>
      </c>
      <c r="I96" s="140">
        <f t="shared" si="14"/>
        <v>29</v>
      </c>
      <c r="J96" s="140">
        <f t="shared" si="14"/>
        <v>32</v>
      </c>
      <c r="K96" s="140">
        <f t="shared" si="14"/>
        <v>33</v>
      </c>
      <c r="L96" s="140">
        <f t="shared" si="14"/>
        <v>26</v>
      </c>
      <c r="M96" s="140">
        <f t="shared" si="14"/>
        <v>24</v>
      </c>
      <c r="N96" s="140">
        <f t="shared" si="14"/>
        <v>44</v>
      </c>
      <c r="O96" s="140">
        <f t="shared" si="14"/>
        <v>48</v>
      </c>
      <c r="P96" s="140">
        <f t="shared" si="14"/>
        <v>63</v>
      </c>
      <c r="Q96" s="140">
        <f t="shared" si="14"/>
        <v>14</v>
      </c>
      <c r="R96" s="140">
        <f t="shared" si="14"/>
        <v>52</v>
      </c>
      <c r="S96" s="140">
        <f>SUM(S80:S95)</f>
        <v>55</v>
      </c>
      <c r="T96" s="140">
        <f t="shared" si="14"/>
        <v>50</v>
      </c>
      <c r="U96" s="140">
        <f t="shared" si="12"/>
        <v>713</v>
      </c>
      <c r="V96" s="417">
        <f>SUM(AVERAGE(C96:T96))</f>
        <v>39.611111111111114</v>
      </c>
    </row>
    <row r="97" spans="1:22">
      <c r="A97" s="154"/>
      <c r="B97" s="154"/>
      <c r="C97" s="134" t="s">
        <v>0</v>
      </c>
      <c r="D97" s="134" t="s">
        <v>1</v>
      </c>
      <c r="E97" s="134" t="s">
        <v>2</v>
      </c>
      <c r="F97" s="134" t="s">
        <v>3</v>
      </c>
      <c r="G97" s="134" t="s">
        <v>4</v>
      </c>
      <c r="H97" s="134" t="s">
        <v>5</v>
      </c>
      <c r="I97" s="134" t="s">
        <v>6</v>
      </c>
      <c r="J97" s="134" t="s">
        <v>7</v>
      </c>
      <c r="K97" s="134" t="s">
        <v>8</v>
      </c>
      <c r="L97" s="134" t="s">
        <v>9</v>
      </c>
      <c r="M97" s="134" t="s">
        <v>10</v>
      </c>
      <c r="N97" s="134" t="s">
        <v>11</v>
      </c>
      <c r="O97" s="134" t="s">
        <v>12</v>
      </c>
      <c r="P97" s="134" t="s">
        <v>13</v>
      </c>
      <c r="Q97" s="134" t="s">
        <v>14</v>
      </c>
      <c r="R97" s="134" t="s">
        <v>15</v>
      </c>
      <c r="S97" s="134" t="s">
        <v>16</v>
      </c>
      <c r="T97" s="134" t="s">
        <v>973</v>
      </c>
      <c r="U97" s="134" t="s">
        <v>38</v>
      </c>
      <c r="V97" s="231" t="s">
        <v>39</v>
      </c>
    </row>
    <row r="98" spans="1:22">
      <c r="A98" s="192"/>
      <c r="B98" s="189" t="s">
        <v>35</v>
      </c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418"/>
    </row>
    <row r="99" spans="1:22">
      <c r="A99" s="155" t="s">
        <v>40</v>
      </c>
      <c r="B99" s="155" t="s">
        <v>194</v>
      </c>
      <c r="C99" s="134">
        <v>0</v>
      </c>
      <c r="D99" s="134">
        <v>9</v>
      </c>
      <c r="E99" s="134">
        <v>3</v>
      </c>
      <c r="F99" s="134">
        <v>1</v>
      </c>
      <c r="G99" s="134">
        <v>9</v>
      </c>
      <c r="H99" s="134">
        <v>9</v>
      </c>
      <c r="I99" s="134">
        <v>0</v>
      </c>
      <c r="J99" s="134">
        <v>0</v>
      </c>
      <c r="K99" s="134">
        <v>9</v>
      </c>
      <c r="L99" s="134">
        <v>3</v>
      </c>
      <c r="M99" s="134">
        <v>3</v>
      </c>
      <c r="N99" s="134">
        <v>3</v>
      </c>
      <c r="O99" s="134">
        <v>0</v>
      </c>
      <c r="P99" s="134">
        <v>6</v>
      </c>
      <c r="Q99" s="134">
        <v>0</v>
      </c>
      <c r="R99" s="134">
        <v>6</v>
      </c>
      <c r="S99" s="134">
        <v>6</v>
      </c>
      <c r="T99" s="134">
        <v>0</v>
      </c>
      <c r="U99" s="134">
        <f t="shared" ref="U99:U115" si="15">SUM(C99:T99)</f>
        <v>67</v>
      </c>
      <c r="V99" s="231">
        <f t="shared" ref="V99:V114" si="16">U99/15</f>
        <v>4.4666666666666668</v>
      </c>
    </row>
    <row r="100" spans="1:22">
      <c r="A100" s="156" t="s">
        <v>41</v>
      </c>
      <c r="B100" s="156" t="s">
        <v>492</v>
      </c>
      <c r="C100" s="134">
        <v>0</v>
      </c>
      <c r="D100" s="134">
        <v>0</v>
      </c>
      <c r="E100" s="134">
        <v>0</v>
      </c>
      <c r="F100" s="134">
        <v>6</v>
      </c>
      <c r="G100" s="134">
        <v>0</v>
      </c>
      <c r="H100" s="134">
        <v>0</v>
      </c>
      <c r="I100" s="134">
        <v>0</v>
      </c>
      <c r="J100" s="134">
        <v>0</v>
      </c>
      <c r="K100" s="134">
        <v>0</v>
      </c>
      <c r="L100" s="134">
        <v>0</v>
      </c>
      <c r="M100" s="134">
        <v>0</v>
      </c>
      <c r="N100" s="134">
        <v>0</v>
      </c>
      <c r="O100" s="134">
        <v>0</v>
      </c>
      <c r="P100" s="134">
        <v>0</v>
      </c>
      <c r="Q100" s="134">
        <v>0</v>
      </c>
      <c r="R100" s="134">
        <v>0</v>
      </c>
      <c r="S100" s="134">
        <v>0</v>
      </c>
      <c r="T100" s="134">
        <v>0</v>
      </c>
      <c r="U100" s="134">
        <f t="shared" si="15"/>
        <v>6</v>
      </c>
      <c r="V100" s="231">
        <f t="shared" si="16"/>
        <v>0.4</v>
      </c>
    </row>
    <row r="101" spans="1:22">
      <c r="A101" s="156" t="s">
        <v>42</v>
      </c>
      <c r="B101" s="156" t="s">
        <v>442</v>
      </c>
      <c r="C101" s="134">
        <v>9</v>
      </c>
      <c r="D101" s="134">
        <v>3</v>
      </c>
      <c r="E101" s="134">
        <v>3</v>
      </c>
      <c r="F101" s="134">
        <v>6</v>
      </c>
      <c r="G101" s="134">
        <v>9</v>
      </c>
      <c r="H101" s="134">
        <v>3</v>
      </c>
      <c r="I101" s="134">
        <v>0</v>
      </c>
      <c r="J101" s="134">
        <v>3</v>
      </c>
      <c r="K101" s="134">
        <v>0</v>
      </c>
      <c r="L101" s="134">
        <v>1</v>
      </c>
      <c r="M101" s="134">
        <v>0</v>
      </c>
      <c r="N101" s="134">
        <v>4</v>
      </c>
      <c r="O101" s="134">
        <v>0</v>
      </c>
      <c r="P101" s="134">
        <v>0</v>
      </c>
      <c r="Q101" s="134">
        <v>0</v>
      </c>
      <c r="R101" s="134">
        <v>0</v>
      </c>
      <c r="S101" s="134">
        <v>3</v>
      </c>
      <c r="T101" s="134">
        <v>6</v>
      </c>
      <c r="U101" s="134">
        <f t="shared" si="15"/>
        <v>50</v>
      </c>
      <c r="V101" s="231">
        <f t="shared" si="16"/>
        <v>3.3333333333333335</v>
      </c>
    </row>
    <row r="102" spans="1:22">
      <c r="A102" s="156" t="s">
        <v>43</v>
      </c>
      <c r="B102" s="156" t="s">
        <v>210</v>
      </c>
      <c r="C102" s="134">
        <v>0</v>
      </c>
      <c r="D102" s="134">
        <v>6</v>
      </c>
      <c r="E102" s="134">
        <v>12</v>
      </c>
      <c r="F102" s="134">
        <v>6</v>
      </c>
      <c r="G102" s="134">
        <v>9</v>
      </c>
      <c r="H102" s="134">
        <v>0</v>
      </c>
      <c r="I102" s="134">
        <v>0</v>
      </c>
      <c r="J102" s="134">
        <v>0</v>
      </c>
      <c r="K102" s="134">
        <v>2</v>
      </c>
      <c r="L102" s="134">
        <v>14</v>
      </c>
      <c r="M102" s="134">
        <v>0</v>
      </c>
      <c r="N102" s="134">
        <v>6</v>
      </c>
      <c r="O102" s="134">
        <v>0</v>
      </c>
      <c r="P102" s="134">
        <v>2</v>
      </c>
      <c r="Q102" s="134">
        <v>6</v>
      </c>
      <c r="R102" s="134">
        <v>9</v>
      </c>
      <c r="S102" s="134">
        <v>0</v>
      </c>
      <c r="T102" s="134">
        <v>0</v>
      </c>
      <c r="U102" s="134">
        <f t="shared" si="15"/>
        <v>72</v>
      </c>
      <c r="V102" s="231">
        <f t="shared" si="16"/>
        <v>4.8</v>
      </c>
    </row>
    <row r="103" spans="1:22">
      <c r="A103" s="156" t="s">
        <v>44</v>
      </c>
      <c r="B103" s="156" t="s">
        <v>271</v>
      </c>
      <c r="C103" s="134">
        <v>3</v>
      </c>
      <c r="D103" s="134">
        <v>0</v>
      </c>
      <c r="E103" s="134">
        <v>6</v>
      </c>
      <c r="F103" s="134">
        <v>0</v>
      </c>
      <c r="G103" s="134">
        <v>6</v>
      </c>
      <c r="H103" s="134">
        <v>6</v>
      </c>
      <c r="I103" s="134">
        <v>6</v>
      </c>
      <c r="J103" s="134">
        <v>0</v>
      </c>
      <c r="K103" s="134">
        <v>0</v>
      </c>
      <c r="L103" s="134">
        <v>0</v>
      </c>
      <c r="M103" s="134">
        <v>12</v>
      </c>
      <c r="N103" s="134">
        <v>0</v>
      </c>
      <c r="O103" s="134">
        <v>0</v>
      </c>
      <c r="P103" s="134">
        <v>0</v>
      </c>
      <c r="Q103" s="134">
        <v>0</v>
      </c>
      <c r="R103" s="134">
        <v>0</v>
      </c>
      <c r="S103" s="134">
        <v>0</v>
      </c>
      <c r="T103" s="134">
        <v>6</v>
      </c>
      <c r="U103" s="134">
        <f t="shared" si="15"/>
        <v>45</v>
      </c>
      <c r="V103" s="231">
        <f t="shared" si="16"/>
        <v>3</v>
      </c>
    </row>
    <row r="104" spans="1:22">
      <c r="A104" s="156" t="s">
        <v>45</v>
      </c>
      <c r="B104" s="156" t="s">
        <v>223</v>
      </c>
      <c r="C104" s="134">
        <v>0</v>
      </c>
      <c r="D104" s="134">
        <v>6</v>
      </c>
      <c r="E104" s="134">
        <v>0</v>
      </c>
      <c r="F104" s="134">
        <v>0</v>
      </c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6</v>
      </c>
      <c r="M104" s="134">
        <v>0</v>
      </c>
      <c r="N104" s="134">
        <v>0</v>
      </c>
      <c r="O104" s="134">
        <v>0</v>
      </c>
      <c r="P104" s="134">
        <v>0</v>
      </c>
      <c r="Q104" s="134">
        <v>6</v>
      </c>
      <c r="R104" s="134">
        <v>6</v>
      </c>
      <c r="S104" s="134">
        <v>12</v>
      </c>
      <c r="T104" s="134">
        <v>12</v>
      </c>
      <c r="U104" s="134">
        <f t="shared" si="15"/>
        <v>48</v>
      </c>
      <c r="V104" s="231">
        <f t="shared" si="16"/>
        <v>3.2</v>
      </c>
    </row>
    <row r="105" spans="1:22">
      <c r="A105" s="156" t="s">
        <v>46</v>
      </c>
      <c r="B105" s="156" t="s">
        <v>443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  <c r="H105" s="134">
        <v>6</v>
      </c>
      <c r="I105" s="134">
        <v>0</v>
      </c>
      <c r="J105" s="134">
        <v>6</v>
      </c>
      <c r="K105" s="134">
        <v>0</v>
      </c>
      <c r="L105" s="134">
        <v>0</v>
      </c>
      <c r="M105" s="134">
        <v>6</v>
      </c>
      <c r="N105" s="134">
        <v>0</v>
      </c>
      <c r="O105" s="134">
        <v>0</v>
      </c>
      <c r="P105" s="134">
        <v>6</v>
      </c>
      <c r="Q105" s="134">
        <v>0</v>
      </c>
      <c r="R105" s="134">
        <v>0</v>
      </c>
      <c r="S105" s="134">
        <v>6</v>
      </c>
      <c r="T105" s="134">
        <v>3</v>
      </c>
      <c r="U105" s="134">
        <f t="shared" si="15"/>
        <v>33</v>
      </c>
      <c r="V105" s="231">
        <f t="shared" si="16"/>
        <v>2.2000000000000002</v>
      </c>
    </row>
    <row r="106" spans="1:22">
      <c r="A106" s="155" t="s">
        <v>47</v>
      </c>
      <c r="B106" s="155" t="s">
        <v>279</v>
      </c>
      <c r="C106" s="134">
        <v>0</v>
      </c>
      <c r="D106" s="134">
        <v>0</v>
      </c>
      <c r="E106" s="134">
        <v>3</v>
      </c>
      <c r="F106" s="134">
        <v>0</v>
      </c>
      <c r="G106" s="134">
        <v>3</v>
      </c>
      <c r="H106" s="134">
        <v>0</v>
      </c>
      <c r="I106" s="134">
        <v>3</v>
      </c>
      <c r="J106" s="134">
        <v>0</v>
      </c>
      <c r="K106" s="134">
        <v>0</v>
      </c>
      <c r="L106" s="134">
        <v>0</v>
      </c>
      <c r="M106" s="134">
        <v>6</v>
      </c>
      <c r="N106" s="134">
        <v>0</v>
      </c>
      <c r="O106" s="134">
        <v>0</v>
      </c>
      <c r="P106" s="134">
        <v>6</v>
      </c>
      <c r="Q106" s="134">
        <v>3</v>
      </c>
      <c r="R106" s="134">
        <v>6</v>
      </c>
      <c r="S106" s="134">
        <v>3</v>
      </c>
      <c r="T106" s="134">
        <v>0</v>
      </c>
      <c r="U106" s="134">
        <f t="shared" si="15"/>
        <v>33</v>
      </c>
      <c r="V106" s="231">
        <f t="shared" si="16"/>
        <v>2.2000000000000002</v>
      </c>
    </row>
    <row r="107" spans="1:22">
      <c r="A107" s="156" t="s">
        <v>48</v>
      </c>
      <c r="B107" s="156" t="s">
        <v>303</v>
      </c>
      <c r="C107" s="134">
        <v>6</v>
      </c>
      <c r="D107" s="134">
        <v>6</v>
      </c>
      <c r="E107" s="134">
        <v>0</v>
      </c>
      <c r="F107" s="134">
        <v>0</v>
      </c>
      <c r="G107" s="134">
        <v>0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  <c r="N107" s="134">
        <v>0</v>
      </c>
      <c r="O107" s="134">
        <v>6</v>
      </c>
      <c r="P107" s="134">
        <v>0</v>
      </c>
      <c r="Q107" s="134">
        <v>0</v>
      </c>
      <c r="R107" s="134">
        <v>0</v>
      </c>
      <c r="S107" s="134">
        <v>0</v>
      </c>
      <c r="T107" s="134">
        <v>0</v>
      </c>
      <c r="U107" s="134">
        <f t="shared" si="15"/>
        <v>18</v>
      </c>
      <c r="V107" s="231">
        <f t="shared" si="16"/>
        <v>1.2</v>
      </c>
    </row>
    <row r="108" spans="1:22">
      <c r="A108" s="156" t="s">
        <v>49</v>
      </c>
      <c r="B108" s="156" t="s">
        <v>835</v>
      </c>
      <c r="C108" s="134">
        <v>0</v>
      </c>
      <c r="D108" s="134">
        <v>0</v>
      </c>
      <c r="E108" s="134">
        <v>0</v>
      </c>
      <c r="F108" s="134">
        <v>0</v>
      </c>
      <c r="G108" s="134">
        <v>0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  <c r="N108" s="134">
        <v>6</v>
      </c>
      <c r="O108" s="134">
        <v>3</v>
      </c>
      <c r="P108" s="134">
        <v>3</v>
      </c>
      <c r="Q108" s="134">
        <v>0</v>
      </c>
      <c r="R108" s="134">
        <v>3</v>
      </c>
      <c r="S108" s="134">
        <v>3</v>
      </c>
      <c r="T108" s="134">
        <v>0</v>
      </c>
      <c r="U108" s="134">
        <f t="shared" si="15"/>
        <v>18</v>
      </c>
      <c r="V108" s="231">
        <f t="shared" si="16"/>
        <v>1.2</v>
      </c>
    </row>
    <row r="109" spans="1:22">
      <c r="A109" s="156" t="s">
        <v>50</v>
      </c>
      <c r="B109" s="156" t="s">
        <v>195</v>
      </c>
      <c r="C109" s="134">
        <v>6</v>
      </c>
      <c r="D109" s="134">
        <v>0</v>
      </c>
      <c r="E109" s="134">
        <v>0</v>
      </c>
      <c r="F109" s="134">
        <v>0</v>
      </c>
      <c r="G109" s="134">
        <v>0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6</v>
      </c>
      <c r="N109" s="134">
        <v>0</v>
      </c>
      <c r="O109" s="134">
        <v>0</v>
      </c>
      <c r="P109" s="134">
        <v>3</v>
      </c>
      <c r="Q109" s="134">
        <v>0</v>
      </c>
      <c r="R109" s="134">
        <v>0</v>
      </c>
      <c r="S109" s="134">
        <v>0</v>
      </c>
      <c r="T109" s="134">
        <v>3</v>
      </c>
      <c r="U109" s="134">
        <f t="shared" si="15"/>
        <v>18</v>
      </c>
      <c r="V109" s="231">
        <f t="shared" si="16"/>
        <v>1.2</v>
      </c>
    </row>
    <row r="110" spans="1:22">
      <c r="A110" s="156" t="s">
        <v>51</v>
      </c>
      <c r="B110" s="156" t="s">
        <v>349</v>
      </c>
      <c r="C110" s="134">
        <v>0</v>
      </c>
      <c r="D110" s="134">
        <v>0</v>
      </c>
      <c r="E110" s="134">
        <v>0</v>
      </c>
      <c r="F110" s="134">
        <v>0</v>
      </c>
      <c r="G110" s="134">
        <v>3</v>
      </c>
      <c r="H110" s="134">
        <v>0</v>
      </c>
      <c r="I110" s="134">
        <v>3</v>
      </c>
      <c r="J110" s="134">
        <v>6</v>
      </c>
      <c r="K110" s="134">
        <v>3</v>
      </c>
      <c r="L110" s="134">
        <v>0</v>
      </c>
      <c r="M110" s="134">
        <v>0</v>
      </c>
      <c r="N110" s="134">
        <v>0</v>
      </c>
      <c r="O110" s="134">
        <v>0</v>
      </c>
      <c r="P110" s="134">
        <v>0</v>
      </c>
      <c r="Q110" s="134">
        <v>0</v>
      </c>
      <c r="R110" s="134">
        <v>0</v>
      </c>
      <c r="S110" s="134">
        <v>0</v>
      </c>
      <c r="T110" s="134">
        <v>4</v>
      </c>
      <c r="U110" s="134">
        <f t="shared" si="15"/>
        <v>19</v>
      </c>
      <c r="V110" s="231">
        <f t="shared" si="16"/>
        <v>1.2666666666666666</v>
      </c>
    </row>
    <row r="111" spans="1:22">
      <c r="A111" s="156" t="s">
        <v>52</v>
      </c>
      <c r="B111" s="156" t="s">
        <v>293</v>
      </c>
      <c r="C111" s="134">
        <v>10</v>
      </c>
      <c r="D111" s="134">
        <v>0</v>
      </c>
      <c r="E111" s="134">
        <v>13</v>
      </c>
      <c r="F111" s="134">
        <v>16</v>
      </c>
      <c r="G111" s="134">
        <v>8</v>
      </c>
      <c r="H111" s="134">
        <v>14</v>
      </c>
      <c r="I111" s="134">
        <v>0</v>
      </c>
      <c r="J111" s="134">
        <v>11</v>
      </c>
      <c r="K111" s="134">
        <v>6</v>
      </c>
      <c r="L111" s="134">
        <v>9</v>
      </c>
      <c r="M111" s="134">
        <v>1</v>
      </c>
      <c r="N111" s="134">
        <v>7</v>
      </c>
      <c r="O111" s="134">
        <v>4</v>
      </c>
      <c r="P111" s="134">
        <v>9</v>
      </c>
      <c r="Q111" s="134">
        <v>7</v>
      </c>
      <c r="R111" s="134">
        <v>9</v>
      </c>
      <c r="S111" s="134">
        <v>3</v>
      </c>
      <c r="T111" s="134">
        <v>9</v>
      </c>
      <c r="U111" s="134">
        <f t="shared" si="15"/>
        <v>136</v>
      </c>
      <c r="V111" s="231">
        <f t="shared" si="16"/>
        <v>9.0666666666666664</v>
      </c>
    </row>
    <row r="112" spans="1:22">
      <c r="A112" s="156" t="s">
        <v>53</v>
      </c>
      <c r="B112" s="156" t="s">
        <v>294</v>
      </c>
      <c r="C112" s="134">
        <v>12</v>
      </c>
      <c r="D112" s="134">
        <v>14</v>
      </c>
      <c r="E112" s="134">
        <v>14</v>
      </c>
      <c r="F112" s="134">
        <v>2</v>
      </c>
      <c r="G112" s="134">
        <v>3</v>
      </c>
      <c r="H112" s="134">
        <v>13</v>
      </c>
      <c r="I112" s="134">
        <v>10</v>
      </c>
      <c r="J112" s="134">
        <v>10</v>
      </c>
      <c r="K112" s="134">
        <v>0</v>
      </c>
      <c r="L112" s="134">
        <v>2</v>
      </c>
      <c r="M112" s="134">
        <v>7</v>
      </c>
      <c r="N112" s="134">
        <v>0</v>
      </c>
      <c r="O112" s="134">
        <v>12</v>
      </c>
      <c r="P112" s="134">
        <v>3</v>
      </c>
      <c r="Q112" s="134">
        <v>10</v>
      </c>
      <c r="R112" s="134">
        <v>5</v>
      </c>
      <c r="S112" s="134">
        <v>11</v>
      </c>
      <c r="T112" s="134">
        <v>20</v>
      </c>
      <c r="U112" s="134">
        <f t="shared" si="15"/>
        <v>148</v>
      </c>
      <c r="V112" s="231">
        <f t="shared" si="16"/>
        <v>9.8666666666666671</v>
      </c>
    </row>
    <row r="113" spans="1:22">
      <c r="A113" s="156" t="s">
        <v>156</v>
      </c>
      <c r="B113" s="156" t="s">
        <v>314</v>
      </c>
      <c r="C113" s="134">
        <v>0</v>
      </c>
      <c r="D113" s="134">
        <v>0</v>
      </c>
      <c r="E113" s="134">
        <v>0</v>
      </c>
      <c r="F113" s="134">
        <v>12</v>
      </c>
      <c r="G113" s="134">
        <v>0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  <c r="N113" s="134">
        <v>0</v>
      </c>
      <c r="O113" s="134">
        <v>0</v>
      </c>
      <c r="P113" s="134">
        <v>6</v>
      </c>
      <c r="Q113" s="134">
        <v>0</v>
      </c>
      <c r="R113" s="134">
        <v>6</v>
      </c>
      <c r="S113" s="134">
        <v>0</v>
      </c>
      <c r="T113" s="134">
        <v>6</v>
      </c>
      <c r="U113" s="134">
        <f t="shared" si="15"/>
        <v>30</v>
      </c>
      <c r="V113" s="231">
        <f t="shared" si="16"/>
        <v>2</v>
      </c>
    </row>
    <row r="114" spans="1:22">
      <c r="A114" s="156" t="s">
        <v>157</v>
      </c>
      <c r="B114" s="156" t="s">
        <v>329</v>
      </c>
      <c r="C114" s="134">
        <v>0</v>
      </c>
      <c r="D114" s="134">
        <v>0</v>
      </c>
      <c r="E114" s="134">
        <v>0</v>
      </c>
      <c r="F114" s="134">
        <v>0</v>
      </c>
      <c r="G114" s="134">
        <v>6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  <c r="N114" s="134">
        <v>0</v>
      </c>
      <c r="O114" s="134">
        <v>0</v>
      </c>
      <c r="P114" s="134">
        <v>0</v>
      </c>
      <c r="Q114" s="134">
        <v>0</v>
      </c>
      <c r="R114" s="134">
        <v>0</v>
      </c>
      <c r="S114" s="134">
        <v>0</v>
      </c>
      <c r="T114" s="134">
        <v>0</v>
      </c>
      <c r="U114" s="134">
        <f t="shared" si="15"/>
        <v>6</v>
      </c>
      <c r="V114" s="231">
        <f t="shared" si="16"/>
        <v>0.4</v>
      </c>
    </row>
    <row r="115" spans="1:22">
      <c r="A115" s="189"/>
      <c r="B115" s="190" t="s">
        <v>28</v>
      </c>
      <c r="C115" s="191">
        <f t="shared" ref="C115:R115" si="17">SUM(C99:C114)</f>
        <v>46</v>
      </c>
      <c r="D115" s="191">
        <f t="shared" si="17"/>
        <v>44</v>
      </c>
      <c r="E115" s="191">
        <f t="shared" si="17"/>
        <v>54</v>
      </c>
      <c r="F115" s="191">
        <f t="shared" si="17"/>
        <v>49</v>
      </c>
      <c r="G115" s="191">
        <f t="shared" si="17"/>
        <v>56</v>
      </c>
      <c r="H115" s="191">
        <f t="shared" si="17"/>
        <v>51</v>
      </c>
      <c r="I115" s="191">
        <f t="shared" si="17"/>
        <v>22</v>
      </c>
      <c r="J115" s="191">
        <f t="shared" si="17"/>
        <v>36</v>
      </c>
      <c r="K115" s="191">
        <f t="shared" si="17"/>
        <v>20</v>
      </c>
      <c r="L115" s="191">
        <f t="shared" si="17"/>
        <v>35</v>
      </c>
      <c r="M115" s="191">
        <f t="shared" si="17"/>
        <v>41</v>
      </c>
      <c r="N115" s="191">
        <f t="shared" si="17"/>
        <v>26</v>
      </c>
      <c r="O115" s="191">
        <f t="shared" si="17"/>
        <v>25</v>
      </c>
      <c r="P115" s="191">
        <f t="shared" si="17"/>
        <v>44</v>
      </c>
      <c r="Q115" s="191">
        <f t="shared" si="17"/>
        <v>32</v>
      </c>
      <c r="R115" s="191">
        <f t="shared" si="17"/>
        <v>50</v>
      </c>
      <c r="S115" s="191">
        <f>SUM(S99:S114)</f>
        <v>47</v>
      </c>
      <c r="T115" s="191">
        <f>SUM(T99:T114)</f>
        <v>69</v>
      </c>
      <c r="U115" s="191">
        <f t="shared" si="15"/>
        <v>747</v>
      </c>
      <c r="V115" s="407">
        <f>SUM(AVERAGE(C115:T115))</f>
        <v>41.5</v>
      </c>
    </row>
    <row r="116" spans="1:22">
      <c r="A116" s="154"/>
      <c r="B116" s="154"/>
      <c r="C116" s="134" t="s">
        <v>0</v>
      </c>
      <c r="D116" s="134" t="s">
        <v>1</v>
      </c>
      <c r="E116" s="134" t="s">
        <v>2</v>
      </c>
      <c r="F116" s="134" t="s">
        <v>3</v>
      </c>
      <c r="G116" s="134" t="s">
        <v>4</v>
      </c>
      <c r="H116" s="134" t="s">
        <v>5</v>
      </c>
      <c r="I116" s="134" t="s">
        <v>6</v>
      </c>
      <c r="J116" s="134" t="s">
        <v>7</v>
      </c>
      <c r="K116" s="134" t="s">
        <v>8</v>
      </c>
      <c r="L116" s="134" t="s">
        <v>9</v>
      </c>
      <c r="M116" s="134" t="s">
        <v>10</v>
      </c>
      <c r="N116" s="134" t="s">
        <v>11</v>
      </c>
      <c r="O116" s="134" t="s">
        <v>12</v>
      </c>
      <c r="P116" s="134" t="s">
        <v>13</v>
      </c>
      <c r="Q116" s="134" t="s">
        <v>14</v>
      </c>
      <c r="R116" s="134" t="s">
        <v>15</v>
      </c>
      <c r="S116" s="134" t="s">
        <v>16</v>
      </c>
      <c r="T116" s="134" t="s">
        <v>973</v>
      </c>
      <c r="U116" s="134" t="s">
        <v>38</v>
      </c>
      <c r="V116" s="231" t="s">
        <v>39</v>
      </c>
    </row>
    <row r="117" spans="1:22">
      <c r="A117" s="197"/>
      <c r="B117" s="194" t="s">
        <v>461</v>
      </c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419"/>
    </row>
    <row r="118" spans="1:22" ht="12.75" customHeight="1">
      <c r="A118" s="155" t="s">
        <v>40</v>
      </c>
      <c r="B118" s="155" t="s">
        <v>270</v>
      </c>
      <c r="C118" s="134">
        <v>0</v>
      </c>
      <c r="D118" s="134">
        <v>8</v>
      </c>
      <c r="E118" s="134">
        <v>6</v>
      </c>
      <c r="F118" s="134">
        <v>12</v>
      </c>
      <c r="G118" s="134">
        <v>6</v>
      </c>
      <c r="H118" s="134">
        <v>0</v>
      </c>
      <c r="I118" s="134">
        <v>6</v>
      </c>
      <c r="J118" s="134">
        <v>3</v>
      </c>
      <c r="K118" s="134">
        <v>12</v>
      </c>
      <c r="L118" s="134">
        <v>6</v>
      </c>
      <c r="M118" s="134">
        <v>18</v>
      </c>
      <c r="N118" s="134">
        <v>0</v>
      </c>
      <c r="O118" s="134">
        <v>0</v>
      </c>
      <c r="P118" s="134">
        <v>0</v>
      </c>
      <c r="Q118" s="134">
        <v>15</v>
      </c>
      <c r="R118" s="134">
        <v>6</v>
      </c>
      <c r="S118" s="134">
        <v>0</v>
      </c>
      <c r="T118" s="134">
        <v>0</v>
      </c>
      <c r="U118" s="134">
        <f t="shared" ref="U118:U134" si="18">SUM(C118:T118)</f>
        <v>98</v>
      </c>
      <c r="V118" s="231">
        <f t="shared" ref="V118:V133" si="19">U118/15</f>
        <v>6.5333333333333332</v>
      </c>
    </row>
    <row r="119" spans="1:22">
      <c r="A119" s="156" t="s">
        <v>41</v>
      </c>
      <c r="B119" s="156" t="s">
        <v>502</v>
      </c>
      <c r="C119" s="134">
        <v>0</v>
      </c>
      <c r="D119" s="134">
        <v>6</v>
      </c>
      <c r="E119" s="134">
        <v>15</v>
      </c>
      <c r="F119" s="134">
        <v>9</v>
      </c>
      <c r="G119" s="134">
        <v>0</v>
      </c>
      <c r="H119" s="134">
        <v>3</v>
      </c>
      <c r="I119" s="134">
        <v>3</v>
      </c>
      <c r="J119" s="134">
        <v>3</v>
      </c>
      <c r="K119" s="134">
        <v>0</v>
      </c>
      <c r="L119" s="134">
        <v>3</v>
      </c>
      <c r="M119" s="134">
        <v>9</v>
      </c>
      <c r="N119" s="134">
        <v>3</v>
      </c>
      <c r="O119" s="134">
        <v>6</v>
      </c>
      <c r="P119" s="134">
        <v>5</v>
      </c>
      <c r="Q119" s="134">
        <v>0</v>
      </c>
      <c r="R119" s="134">
        <v>3</v>
      </c>
      <c r="S119" s="134">
        <v>0</v>
      </c>
      <c r="T119" s="134">
        <v>0</v>
      </c>
      <c r="U119" s="134">
        <f t="shared" si="18"/>
        <v>68</v>
      </c>
      <c r="V119" s="231">
        <f t="shared" si="19"/>
        <v>4.5333333333333332</v>
      </c>
    </row>
    <row r="120" spans="1:22">
      <c r="A120" s="156" t="s">
        <v>42</v>
      </c>
      <c r="B120" s="154" t="s">
        <v>217</v>
      </c>
      <c r="C120" s="134">
        <v>0</v>
      </c>
      <c r="D120" s="134">
        <v>0</v>
      </c>
      <c r="E120" s="134">
        <v>6</v>
      </c>
      <c r="F120" s="134">
        <v>12</v>
      </c>
      <c r="G120" s="134">
        <v>0</v>
      </c>
      <c r="H120" s="134">
        <v>0</v>
      </c>
      <c r="I120" s="134">
        <v>0</v>
      </c>
      <c r="J120" s="134">
        <v>0</v>
      </c>
      <c r="K120" s="134">
        <v>0</v>
      </c>
      <c r="L120" s="134">
        <v>0</v>
      </c>
      <c r="M120" s="134">
        <v>0</v>
      </c>
      <c r="N120" s="134">
        <v>0</v>
      </c>
      <c r="O120" s="134">
        <v>9</v>
      </c>
      <c r="P120" s="134">
        <v>12</v>
      </c>
      <c r="Q120" s="134">
        <v>0</v>
      </c>
      <c r="R120" s="134">
        <v>0</v>
      </c>
      <c r="S120" s="134">
        <v>3</v>
      </c>
      <c r="T120" s="134">
        <v>3</v>
      </c>
      <c r="U120" s="134">
        <f t="shared" si="18"/>
        <v>45</v>
      </c>
      <c r="V120" s="231">
        <f t="shared" si="19"/>
        <v>3</v>
      </c>
    </row>
    <row r="121" spans="1:22">
      <c r="A121" s="156" t="s">
        <v>43</v>
      </c>
      <c r="B121" s="156" t="s">
        <v>255</v>
      </c>
      <c r="C121" s="134">
        <v>0</v>
      </c>
      <c r="D121" s="134">
        <v>0</v>
      </c>
      <c r="E121" s="134">
        <v>0</v>
      </c>
      <c r="F121" s="134">
        <v>6</v>
      </c>
      <c r="G121" s="134">
        <v>12</v>
      </c>
      <c r="H121" s="134">
        <v>12</v>
      </c>
      <c r="I121" s="134">
        <v>6</v>
      </c>
      <c r="J121" s="134">
        <v>6</v>
      </c>
      <c r="K121" s="134">
        <v>18</v>
      </c>
      <c r="L121" s="134">
        <v>6</v>
      </c>
      <c r="M121" s="134">
        <v>27</v>
      </c>
      <c r="N121" s="134">
        <v>6</v>
      </c>
      <c r="O121" s="134">
        <v>12</v>
      </c>
      <c r="P121" s="134">
        <v>0</v>
      </c>
      <c r="Q121" s="134">
        <v>12</v>
      </c>
      <c r="R121" s="134">
        <v>0</v>
      </c>
      <c r="S121" s="134">
        <v>6</v>
      </c>
      <c r="T121" s="134">
        <v>0</v>
      </c>
      <c r="U121" s="134">
        <f t="shared" si="18"/>
        <v>129</v>
      </c>
      <c r="V121" s="231">
        <f t="shared" si="19"/>
        <v>8.6</v>
      </c>
    </row>
    <row r="122" spans="1:22">
      <c r="A122" s="156" t="s">
        <v>44</v>
      </c>
      <c r="B122" s="156" t="s">
        <v>808</v>
      </c>
      <c r="C122" s="134">
        <v>0</v>
      </c>
      <c r="D122" s="134">
        <v>0</v>
      </c>
      <c r="E122" s="134">
        <v>6</v>
      </c>
      <c r="F122" s="134">
        <v>12</v>
      </c>
      <c r="G122" s="134">
        <v>0</v>
      </c>
      <c r="H122" s="134">
        <v>0</v>
      </c>
      <c r="I122" s="134">
        <v>0</v>
      </c>
      <c r="J122" s="134">
        <v>0</v>
      </c>
      <c r="K122" s="134">
        <v>6</v>
      </c>
      <c r="L122" s="134">
        <v>0</v>
      </c>
      <c r="M122" s="134">
        <v>0</v>
      </c>
      <c r="N122" s="134">
        <v>0</v>
      </c>
      <c r="O122" s="134">
        <v>0</v>
      </c>
      <c r="P122" s="134">
        <v>0</v>
      </c>
      <c r="Q122" s="134">
        <v>0</v>
      </c>
      <c r="R122" s="134">
        <v>0</v>
      </c>
      <c r="S122" s="134">
        <v>0</v>
      </c>
      <c r="T122" s="134">
        <v>0</v>
      </c>
      <c r="U122" s="134">
        <f t="shared" si="18"/>
        <v>24</v>
      </c>
      <c r="V122" s="231">
        <f t="shared" si="19"/>
        <v>1.6</v>
      </c>
    </row>
    <row r="123" spans="1:22">
      <c r="A123" s="156" t="s">
        <v>45</v>
      </c>
      <c r="B123" s="156" t="s">
        <v>344</v>
      </c>
      <c r="C123" s="134">
        <v>0</v>
      </c>
      <c r="D123" s="134">
        <v>0</v>
      </c>
      <c r="E123" s="134">
        <v>0</v>
      </c>
      <c r="F123" s="134">
        <v>0</v>
      </c>
      <c r="G123" s="134">
        <v>0</v>
      </c>
      <c r="H123" s="134">
        <v>0</v>
      </c>
      <c r="I123" s="134">
        <v>0</v>
      </c>
      <c r="J123" s="134">
        <v>0</v>
      </c>
      <c r="K123" s="134">
        <v>0</v>
      </c>
      <c r="L123" s="134">
        <v>0</v>
      </c>
      <c r="M123" s="134">
        <v>0</v>
      </c>
      <c r="N123" s="134">
        <v>0</v>
      </c>
      <c r="O123" s="134">
        <v>0</v>
      </c>
      <c r="P123" s="134">
        <v>0</v>
      </c>
      <c r="Q123" s="134">
        <v>6</v>
      </c>
      <c r="R123" s="134">
        <v>6</v>
      </c>
      <c r="S123" s="134">
        <v>0</v>
      </c>
      <c r="T123" s="134">
        <v>0</v>
      </c>
      <c r="U123" s="134">
        <f t="shared" si="18"/>
        <v>12</v>
      </c>
      <c r="V123" s="231">
        <f t="shared" si="19"/>
        <v>0.8</v>
      </c>
    </row>
    <row r="124" spans="1:22">
      <c r="A124" s="156" t="s">
        <v>46</v>
      </c>
      <c r="B124" s="156" t="s">
        <v>771</v>
      </c>
      <c r="C124" s="134">
        <v>0</v>
      </c>
      <c r="D124" s="134">
        <v>0</v>
      </c>
      <c r="E124" s="134">
        <v>0</v>
      </c>
      <c r="F124" s="134">
        <v>6</v>
      </c>
      <c r="G124" s="134">
        <v>0</v>
      </c>
      <c r="H124" s="134">
        <v>12</v>
      </c>
      <c r="I124" s="134">
        <v>0</v>
      </c>
      <c r="J124" s="134">
        <v>0</v>
      </c>
      <c r="K124" s="134">
        <v>0</v>
      </c>
      <c r="L124" s="134">
        <v>0</v>
      </c>
      <c r="M124" s="134">
        <v>0</v>
      </c>
      <c r="N124" s="134">
        <v>0</v>
      </c>
      <c r="O124" s="134">
        <v>0</v>
      </c>
      <c r="P124" s="134">
        <v>0</v>
      </c>
      <c r="Q124" s="134">
        <v>0</v>
      </c>
      <c r="R124" s="134">
        <v>0</v>
      </c>
      <c r="S124" s="134">
        <v>0</v>
      </c>
      <c r="T124" s="134">
        <v>0</v>
      </c>
      <c r="U124" s="134">
        <f t="shared" si="18"/>
        <v>18</v>
      </c>
      <c r="V124" s="231">
        <f t="shared" si="19"/>
        <v>1.2</v>
      </c>
    </row>
    <row r="125" spans="1:22">
      <c r="A125" s="155" t="s">
        <v>47</v>
      </c>
      <c r="B125" s="155" t="s">
        <v>297</v>
      </c>
      <c r="C125" s="134">
        <v>6</v>
      </c>
      <c r="D125" s="134">
        <v>3</v>
      </c>
      <c r="E125" s="134">
        <v>0</v>
      </c>
      <c r="F125" s="134">
        <v>0</v>
      </c>
      <c r="G125" s="134">
        <v>3</v>
      </c>
      <c r="H125" s="134">
        <v>6</v>
      </c>
      <c r="I125" s="134">
        <v>3</v>
      </c>
      <c r="J125" s="134">
        <v>0</v>
      </c>
      <c r="K125" s="134">
        <v>0</v>
      </c>
      <c r="L125" s="134">
        <v>0</v>
      </c>
      <c r="M125" s="134">
        <v>0</v>
      </c>
      <c r="N125" s="134">
        <v>0</v>
      </c>
      <c r="O125" s="134">
        <v>3</v>
      </c>
      <c r="P125" s="134">
        <v>0</v>
      </c>
      <c r="Q125" s="134">
        <v>0</v>
      </c>
      <c r="R125" s="134">
        <v>0</v>
      </c>
      <c r="S125" s="134">
        <v>0</v>
      </c>
      <c r="T125" s="134">
        <v>0</v>
      </c>
      <c r="U125" s="134">
        <f t="shared" si="18"/>
        <v>24</v>
      </c>
      <c r="V125" s="231">
        <f t="shared" si="19"/>
        <v>1.6</v>
      </c>
    </row>
    <row r="126" spans="1:22">
      <c r="A126" s="156" t="s">
        <v>48</v>
      </c>
      <c r="B126" s="156" t="s">
        <v>266</v>
      </c>
      <c r="C126" s="134">
        <v>6</v>
      </c>
      <c r="D126" s="134">
        <v>6</v>
      </c>
      <c r="E126" s="134">
        <v>6</v>
      </c>
      <c r="F126" s="134">
        <v>0</v>
      </c>
      <c r="G126" s="134">
        <v>0</v>
      </c>
      <c r="H126" s="134">
        <v>6</v>
      </c>
      <c r="I126" s="134">
        <v>6</v>
      </c>
      <c r="J126" s="134">
        <v>3</v>
      </c>
      <c r="K126" s="134">
        <v>0</v>
      </c>
      <c r="L126" s="134">
        <v>0</v>
      </c>
      <c r="M126" s="134">
        <v>0</v>
      </c>
      <c r="N126" s="134">
        <v>1</v>
      </c>
      <c r="O126" s="134">
        <v>3</v>
      </c>
      <c r="P126" s="134">
        <v>3</v>
      </c>
      <c r="Q126" s="134">
        <v>6</v>
      </c>
      <c r="R126" s="134">
        <v>0</v>
      </c>
      <c r="S126" s="134">
        <v>3</v>
      </c>
      <c r="T126" s="134">
        <v>3</v>
      </c>
      <c r="U126" s="134">
        <f t="shared" si="18"/>
        <v>52</v>
      </c>
      <c r="V126" s="231">
        <f t="shared" si="19"/>
        <v>3.4666666666666668</v>
      </c>
    </row>
    <row r="127" spans="1:22">
      <c r="A127" s="156" t="s">
        <v>49</v>
      </c>
      <c r="B127" s="156" t="s">
        <v>205</v>
      </c>
      <c r="C127" s="134">
        <v>9</v>
      </c>
      <c r="D127" s="134">
        <v>6</v>
      </c>
      <c r="E127" s="134">
        <v>0</v>
      </c>
      <c r="F127" s="134">
        <v>0</v>
      </c>
      <c r="G127" s="134">
        <v>0</v>
      </c>
      <c r="H127" s="134">
        <v>0</v>
      </c>
      <c r="I127" s="134">
        <v>0</v>
      </c>
      <c r="J127" s="134">
        <v>0</v>
      </c>
      <c r="K127" s="134">
        <v>0</v>
      </c>
      <c r="L127" s="134">
        <v>0</v>
      </c>
      <c r="M127" s="134">
        <v>0</v>
      </c>
      <c r="N127" s="134">
        <v>0</v>
      </c>
      <c r="O127" s="134">
        <v>3</v>
      </c>
      <c r="P127" s="134">
        <v>7</v>
      </c>
      <c r="Q127" s="134">
        <v>0</v>
      </c>
      <c r="R127" s="134">
        <v>0</v>
      </c>
      <c r="S127" s="134">
        <v>3</v>
      </c>
      <c r="T127" s="134">
        <v>6</v>
      </c>
      <c r="U127" s="134">
        <f t="shared" si="18"/>
        <v>34</v>
      </c>
      <c r="V127" s="231">
        <f t="shared" si="19"/>
        <v>2.2666666666666666</v>
      </c>
    </row>
    <row r="128" spans="1:22">
      <c r="A128" s="156" t="s">
        <v>50</v>
      </c>
      <c r="B128" s="156" t="s">
        <v>383</v>
      </c>
      <c r="C128" s="134">
        <v>0</v>
      </c>
      <c r="D128" s="134">
        <v>0</v>
      </c>
      <c r="E128" s="134">
        <v>3</v>
      </c>
      <c r="F128" s="134">
        <v>0</v>
      </c>
      <c r="G128" s="134">
        <v>0</v>
      </c>
      <c r="H128" s="134">
        <v>0</v>
      </c>
      <c r="I128" s="134">
        <v>0</v>
      </c>
      <c r="J128" s="134">
        <v>0</v>
      </c>
      <c r="K128" s="134">
        <v>0</v>
      </c>
      <c r="L128" s="134">
        <v>0</v>
      </c>
      <c r="M128" s="134">
        <v>6</v>
      </c>
      <c r="N128" s="134">
        <v>0</v>
      </c>
      <c r="O128" s="134">
        <v>0</v>
      </c>
      <c r="P128" s="134">
        <v>0</v>
      </c>
      <c r="Q128" s="134">
        <v>3</v>
      </c>
      <c r="R128" s="134">
        <v>0</v>
      </c>
      <c r="S128" s="134">
        <v>0</v>
      </c>
      <c r="T128" s="134">
        <v>0</v>
      </c>
      <c r="U128" s="134">
        <f t="shared" si="18"/>
        <v>12</v>
      </c>
      <c r="V128" s="231">
        <f t="shared" si="19"/>
        <v>0.8</v>
      </c>
    </row>
    <row r="129" spans="1:22">
      <c r="A129" s="156" t="s">
        <v>51</v>
      </c>
      <c r="B129" s="154" t="s">
        <v>850</v>
      </c>
      <c r="C129" s="134">
        <v>3</v>
      </c>
      <c r="D129" s="134">
        <v>0</v>
      </c>
      <c r="E129" s="134">
        <v>0</v>
      </c>
      <c r="F129" s="134">
        <v>0</v>
      </c>
      <c r="G129" s="134">
        <v>0</v>
      </c>
      <c r="H129" s="134">
        <v>0</v>
      </c>
      <c r="I129" s="134">
        <v>3</v>
      </c>
      <c r="J129" s="134">
        <v>0</v>
      </c>
      <c r="K129" s="134">
        <v>0</v>
      </c>
      <c r="L129" s="134">
        <v>0</v>
      </c>
      <c r="M129" s="134">
        <v>6</v>
      </c>
      <c r="N129" s="134">
        <v>0</v>
      </c>
      <c r="O129" s="134">
        <v>0</v>
      </c>
      <c r="P129" s="134">
        <v>0</v>
      </c>
      <c r="Q129" s="134">
        <v>0</v>
      </c>
      <c r="R129" s="134">
        <v>0</v>
      </c>
      <c r="S129" s="134">
        <v>0</v>
      </c>
      <c r="T129" s="134">
        <v>0</v>
      </c>
      <c r="U129" s="134">
        <f t="shared" si="18"/>
        <v>12</v>
      </c>
      <c r="V129" s="231">
        <f t="shared" si="19"/>
        <v>0.8</v>
      </c>
    </row>
    <row r="130" spans="1:22">
      <c r="A130" s="156" t="s">
        <v>52</v>
      </c>
      <c r="B130" s="156" t="s">
        <v>437</v>
      </c>
      <c r="C130" s="134">
        <v>9</v>
      </c>
      <c r="D130" s="134">
        <v>11</v>
      </c>
      <c r="E130" s="134">
        <v>14</v>
      </c>
      <c r="F130" s="134">
        <v>1</v>
      </c>
      <c r="G130" s="134">
        <v>7</v>
      </c>
      <c r="H130" s="134">
        <v>6</v>
      </c>
      <c r="I130" s="134">
        <v>2</v>
      </c>
      <c r="J130" s="134">
        <v>5</v>
      </c>
      <c r="K130" s="134">
        <v>14</v>
      </c>
      <c r="L130" s="134">
        <v>0</v>
      </c>
      <c r="M130" s="134">
        <v>23</v>
      </c>
      <c r="N130" s="134">
        <v>14</v>
      </c>
      <c r="O130" s="134">
        <v>4</v>
      </c>
      <c r="P130" s="134">
        <v>11</v>
      </c>
      <c r="Q130" s="134">
        <v>15</v>
      </c>
      <c r="R130" s="134">
        <v>11</v>
      </c>
      <c r="S130" s="134">
        <v>10</v>
      </c>
      <c r="T130" s="134">
        <v>0</v>
      </c>
      <c r="U130" s="134">
        <f t="shared" si="18"/>
        <v>157</v>
      </c>
      <c r="V130" s="231">
        <f t="shared" si="19"/>
        <v>10.466666666666667</v>
      </c>
    </row>
    <row r="131" spans="1:22">
      <c r="A131" s="156" t="s">
        <v>53</v>
      </c>
      <c r="B131" s="154" t="s">
        <v>748</v>
      </c>
      <c r="C131" s="134">
        <v>10</v>
      </c>
      <c r="D131" s="134">
        <v>12</v>
      </c>
      <c r="E131" s="134">
        <v>3</v>
      </c>
      <c r="F131" s="134">
        <v>4</v>
      </c>
      <c r="G131" s="134">
        <v>10</v>
      </c>
      <c r="H131" s="134">
        <v>10</v>
      </c>
      <c r="I131" s="134">
        <v>0</v>
      </c>
      <c r="J131" s="134">
        <v>1</v>
      </c>
      <c r="K131" s="134">
        <v>12</v>
      </c>
      <c r="L131" s="134">
        <v>6</v>
      </c>
      <c r="M131" s="134">
        <v>4</v>
      </c>
      <c r="N131" s="134">
        <v>6</v>
      </c>
      <c r="O131" s="134">
        <v>1</v>
      </c>
      <c r="P131" s="134">
        <v>0</v>
      </c>
      <c r="Q131" s="134">
        <v>10</v>
      </c>
      <c r="R131" s="134">
        <v>9</v>
      </c>
      <c r="S131" s="134">
        <v>4</v>
      </c>
      <c r="T131" s="134">
        <v>14</v>
      </c>
      <c r="U131" s="134">
        <f t="shared" si="18"/>
        <v>116</v>
      </c>
      <c r="V131" s="231">
        <f t="shared" si="19"/>
        <v>7.7333333333333334</v>
      </c>
    </row>
    <row r="132" spans="1:22">
      <c r="A132" s="156" t="s">
        <v>156</v>
      </c>
      <c r="B132" s="156" t="s">
        <v>312</v>
      </c>
      <c r="C132" s="134">
        <v>0</v>
      </c>
      <c r="D132" s="134">
        <v>0</v>
      </c>
      <c r="E132" s="134">
        <v>0</v>
      </c>
      <c r="F132" s="134">
        <v>0</v>
      </c>
      <c r="G132" s="134">
        <v>0</v>
      </c>
      <c r="H132" s="134">
        <v>0</v>
      </c>
      <c r="I132" s="134">
        <v>0</v>
      </c>
      <c r="J132" s="134">
        <v>6</v>
      </c>
      <c r="K132" s="134">
        <v>12</v>
      </c>
      <c r="L132" s="134">
        <v>0</v>
      </c>
      <c r="M132" s="134">
        <v>6</v>
      </c>
      <c r="N132" s="134">
        <v>0</v>
      </c>
      <c r="O132" s="134">
        <v>0</v>
      </c>
      <c r="P132" s="134">
        <v>0</v>
      </c>
      <c r="Q132" s="134">
        <v>0</v>
      </c>
      <c r="R132" s="134">
        <v>0</v>
      </c>
      <c r="S132" s="134">
        <v>0</v>
      </c>
      <c r="T132" s="134">
        <v>0</v>
      </c>
      <c r="U132" s="134">
        <f t="shared" si="18"/>
        <v>24</v>
      </c>
      <c r="V132" s="231">
        <f t="shared" si="19"/>
        <v>1.6</v>
      </c>
    </row>
    <row r="133" spans="1:22">
      <c r="A133" s="156" t="s">
        <v>157</v>
      </c>
      <c r="B133" s="156" t="s">
        <v>339</v>
      </c>
      <c r="C133" s="134">
        <v>0</v>
      </c>
      <c r="D133" s="134">
        <v>0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0</v>
      </c>
      <c r="M133" s="134">
        <v>0</v>
      </c>
      <c r="N133" s="134">
        <v>0</v>
      </c>
      <c r="O133" s="134">
        <v>0</v>
      </c>
      <c r="P133" s="134">
        <v>0</v>
      </c>
      <c r="Q133" s="134">
        <v>0</v>
      </c>
      <c r="R133" s="134">
        <v>0</v>
      </c>
      <c r="S133" s="134">
        <v>0</v>
      </c>
      <c r="T133" s="134">
        <v>0</v>
      </c>
      <c r="U133" s="134">
        <f t="shared" si="18"/>
        <v>0</v>
      </c>
      <c r="V133" s="231">
        <f t="shared" si="19"/>
        <v>0</v>
      </c>
    </row>
    <row r="134" spans="1:22">
      <c r="A134" s="194"/>
      <c r="B134" s="195" t="s">
        <v>28</v>
      </c>
      <c r="C134" s="196">
        <f t="shared" ref="C134:T134" si="20">SUM(C118:C133)</f>
        <v>43</v>
      </c>
      <c r="D134" s="196">
        <f t="shared" si="20"/>
        <v>52</v>
      </c>
      <c r="E134" s="196">
        <f t="shared" si="20"/>
        <v>59</v>
      </c>
      <c r="F134" s="196">
        <f t="shared" si="20"/>
        <v>62</v>
      </c>
      <c r="G134" s="196">
        <f t="shared" si="20"/>
        <v>38</v>
      </c>
      <c r="H134" s="196">
        <f t="shared" si="20"/>
        <v>55</v>
      </c>
      <c r="I134" s="196">
        <f t="shared" si="20"/>
        <v>29</v>
      </c>
      <c r="J134" s="196">
        <f t="shared" si="20"/>
        <v>27</v>
      </c>
      <c r="K134" s="196">
        <f t="shared" si="20"/>
        <v>74</v>
      </c>
      <c r="L134" s="196">
        <f t="shared" si="20"/>
        <v>21</v>
      </c>
      <c r="M134" s="196">
        <f t="shared" si="20"/>
        <v>99</v>
      </c>
      <c r="N134" s="196">
        <f t="shared" si="20"/>
        <v>30</v>
      </c>
      <c r="O134" s="196">
        <f t="shared" si="20"/>
        <v>41</v>
      </c>
      <c r="P134" s="196">
        <f t="shared" si="20"/>
        <v>38</v>
      </c>
      <c r="Q134" s="196">
        <f t="shared" si="20"/>
        <v>67</v>
      </c>
      <c r="R134" s="196">
        <f t="shared" si="20"/>
        <v>35</v>
      </c>
      <c r="S134" s="196">
        <f>SUM(S118:S133)</f>
        <v>29</v>
      </c>
      <c r="T134" s="196">
        <f t="shared" si="20"/>
        <v>26</v>
      </c>
      <c r="U134" s="196">
        <f t="shared" si="18"/>
        <v>825</v>
      </c>
      <c r="V134" s="420">
        <f>SUM(AVERAGE(C134:T134))</f>
        <v>45.833333333333336</v>
      </c>
    </row>
    <row r="135" spans="1:22">
      <c r="A135" s="154"/>
      <c r="B135" s="154"/>
      <c r="C135" s="134" t="s">
        <v>0</v>
      </c>
      <c r="D135" s="134" t="s">
        <v>1</v>
      </c>
      <c r="E135" s="134" t="s">
        <v>2</v>
      </c>
      <c r="F135" s="134" t="s">
        <v>3</v>
      </c>
      <c r="G135" s="134" t="s">
        <v>4</v>
      </c>
      <c r="H135" s="134" t="s">
        <v>5</v>
      </c>
      <c r="I135" s="134" t="s">
        <v>6</v>
      </c>
      <c r="J135" s="134" t="s">
        <v>7</v>
      </c>
      <c r="K135" s="134" t="s">
        <v>8</v>
      </c>
      <c r="L135" s="134" t="s">
        <v>9</v>
      </c>
      <c r="M135" s="134" t="s">
        <v>10</v>
      </c>
      <c r="N135" s="134" t="s">
        <v>11</v>
      </c>
      <c r="O135" s="134" t="s">
        <v>12</v>
      </c>
      <c r="P135" s="134" t="s">
        <v>13</v>
      </c>
      <c r="Q135" s="134" t="s">
        <v>14</v>
      </c>
      <c r="R135" s="134" t="s">
        <v>15</v>
      </c>
      <c r="S135" s="134" t="s">
        <v>16</v>
      </c>
      <c r="T135" s="134" t="s">
        <v>973</v>
      </c>
      <c r="U135" s="134" t="s">
        <v>38</v>
      </c>
      <c r="V135" s="231" t="s">
        <v>39</v>
      </c>
    </row>
    <row r="136" spans="1:22">
      <c r="A136" s="202"/>
      <c r="B136" s="199" t="s">
        <v>158</v>
      </c>
      <c r="C136" s="203"/>
      <c r="D136" s="204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421"/>
    </row>
    <row r="137" spans="1:22">
      <c r="A137" s="155" t="s">
        <v>40</v>
      </c>
      <c r="B137" s="155" t="s">
        <v>299</v>
      </c>
      <c r="C137" s="134">
        <v>9</v>
      </c>
      <c r="D137" s="134">
        <v>9</v>
      </c>
      <c r="E137" s="134">
        <v>2</v>
      </c>
      <c r="F137" s="134">
        <v>14</v>
      </c>
      <c r="G137" s="134">
        <v>0</v>
      </c>
      <c r="H137" s="134">
        <v>1</v>
      </c>
      <c r="I137" s="134">
        <v>3</v>
      </c>
      <c r="J137" s="134">
        <v>6</v>
      </c>
      <c r="K137" s="134">
        <v>3</v>
      </c>
      <c r="L137" s="134">
        <v>0</v>
      </c>
      <c r="M137" s="134">
        <v>3</v>
      </c>
      <c r="N137" s="134">
        <v>3</v>
      </c>
      <c r="O137" s="134">
        <v>0</v>
      </c>
      <c r="P137" s="134">
        <v>0</v>
      </c>
      <c r="Q137" s="134">
        <v>0</v>
      </c>
      <c r="R137" s="134">
        <v>0</v>
      </c>
      <c r="S137" s="134">
        <v>3</v>
      </c>
      <c r="T137" s="134">
        <v>0</v>
      </c>
      <c r="U137" s="134">
        <f t="shared" ref="U137:U153" si="21">SUM(C137:T137)</f>
        <v>56</v>
      </c>
      <c r="V137" s="231">
        <f t="shared" ref="V137:V152" si="22">U137/15</f>
        <v>3.7333333333333334</v>
      </c>
    </row>
    <row r="138" spans="1:22">
      <c r="A138" s="156" t="s">
        <v>41</v>
      </c>
      <c r="B138" s="156" t="s">
        <v>230</v>
      </c>
      <c r="C138" s="134">
        <v>3</v>
      </c>
      <c r="D138" s="134">
        <v>3</v>
      </c>
      <c r="E138" s="134">
        <v>3</v>
      </c>
      <c r="F138" s="134">
        <v>3</v>
      </c>
      <c r="G138" s="134">
        <v>9</v>
      </c>
      <c r="H138" s="134">
        <v>3</v>
      </c>
      <c r="I138" s="134">
        <v>0</v>
      </c>
      <c r="J138" s="134">
        <v>3</v>
      </c>
      <c r="K138" s="134">
        <v>6</v>
      </c>
      <c r="L138" s="134">
        <v>0</v>
      </c>
      <c r="M138" s="134">
        <v>9</v>
      </c>
      <c r="N138" s="134">
        <v>3</v>
      </c>
      <c r="O138" s="134">
        <v>7</v>
      </c>
      <c r="P138" s="134">
        <v>10</v>
      </c>
      <c r="Q138" s="134">
        <v>6</v>
      </c>
      <c r="R138" s="134">
        <v>3</v>
      </c>
      <c r="S138" s="134">
        <v>0</v>
      </c>
      <c r="T138" s="134">
        <v>3</v>
      </c>
      <c r="U138" s="134">
        <f t="shared" si="21"/>
        <v>74</v>
      </c>
      <c r="V138" s="231">
        <f t="shared" si="22"/>
        <v>4.9333333333333336</v>
      </c>
    </row>
    <row r="139" spans="1:22">
      <c r="A139" s="156" t="s">
        <v>42</v>
      </c>
      <c r="B139" s="156" t="s">
        <v>408</v>
      </c>
      <c r="C139" s="134">
        <v>6</v>
      </c>
      <c r="D139" s="134">
        <v>0</v>
      </c>
      <c r="E139" s="134">
        <v>0</v>
      </c>
      <c r="F139" s="134">
        <v>0</v>
      </c>
      <c r="G139" s="134">
        <v>3</v>
      </c>
      <c r="H139" s="134">
        <v>3</v>
      </c>
      <c r="I139" s="134">
        <v>0</v>
      </c>
      <c r="J139" s="134">
        <v>9</v>
      </c>
      <c r="K139" s="134">
        <v>6</v>
      </c>
      <c r="L139" s="134">
        <v>0</v>
      </c>
      <c r="M139" s="134">
        <v>0</v>
      </c>
      <c r="N139" s="134">
        <v>0</v>
      </c>
      <c r="O139" s="134">
        <v>0</v>
      </c>
      <c r="P139" s="134">
        <v>9</v>
      </c>
      <c r="Q139" s="134">
        <v>0</v>
      </c>
      <c r="R139" s="134">
        <v>0</v>
      </c>
      <c r="S139" s="134">
        <v>0</v>
      </c>
      <c r="T139" s="134">
        <v>0</v>
      </c>
      <c r="U139" s="134">
        <f t="shared" si="21"/>
        <v>36</v>
      </c>
      <c r="V139" s="231">
        <f t="shared" si="22"/>
        <v>2.4</v>
      </c>
    </row>
    <row r="140" spans="1:22">
      <c r="A140" s="156" t="s">
        <v>43</v>
      </c>
      <c r="B140" s="156" t="s">
        <v>284</v>
      </c>
      <c r="C140" s="134">
        <v>3</v>
      </c>
      <c r="D140" s="134">
        <v>0</v>
      </c>
      <c r="E140" s="134">
        <v>3</v>
      </c>
      <c r="F140" s="134">
        <v>0</v>
      </c>
      <c r="G140" s="134">
        <v>9</v>
      </c>
      <c r="H140" s="134">
        <v>0</v>
      </c>
      <c r="I140" s="134">
        <v>3</v>
      </c>
      <c r="J140" s="134">
        <v>6</v>
      </c>
      <c r="K140" s="134">
        <v>6</v>
      </c>
      <c r="L140" s="134">
        <v>0</v>
      </c>
      <c r="M140" s="134">
        <v>0</v>
      </c>
      <c r="N140" s="134">
        <v>0</v>
      </c>
      <c r="O140" s="134">
        <v>0</v>
      </c>
      <c r="P140" s="134">
        <v>6</v>
      </c>
      <c r="Q140" s="134">
        <v>0</v>
      </c>
      <c r="R140" s="134">
        <v>0</v>
      </c>
      <c r="S140" s="134">
        <v>3</v>
      </c>
      <c r="T140" s="134">
        <v>0</v>
      </c>
      <c r="U140" s="134">
        <f t="shared" si="21"/>
        <v>39</v>
      </c>
      <c r="V140" s="231">
        <f t="shared" si="22"/>
        <v>2.6</v>
      </c>
    </row>
    <row r="141" spans="1:22">
      <c r="A141" s="156" t="s">
        <v>44</v>
      </c>
      <c r="B141" s="156" t="s">
        <v>203</v>
      </c>
      <c r="C141" s="134">
        <v>0</v>
      </c>
      <c r="D141" s="134">
        <v>12</v>
      </c>
      <c r="E141" s="134">
        <v>6</v>
      </c>
      <c r="F141" s="134">
        <v>0</v>
      </c>
      <c r="G141" s="134">
        <v>0</v>
      </c>
      <c r="H141" s="134">
        <v>0</v>
      </c>
      <c r="I141" s="134">
        <v>0</v>
      </c>
      <c r="J141" s="134">
        <v>0</v>
      </c>
      <c r="K141" s="134">
        <v>0</v>
      </c>
      <c r="L141" s="134">
        <v>0</v>
      </c>
      <c r="M141" s="134">
        <v>0</v>
      </c>
      <c r="N141" s="134">
        <v>0</v>
      </c>
      <c r="O141" s="134">
        <v>0</v>
      </c>
      <c r="P141" s="134">
        <v>0</v>
      </c>
      <c r="Q141" s="134">
        <v>0</v>
      </c>
      <c r="R141" s="134">
        <v>0</v>
      </c>
      <c r="S141" s="134">
        <v>0</v>
      </c>
      <c r="T141" s="134">
        <v>0</v>
      </c>
      <c r="U141" s="134">
        <f t="shared" si="21"/>
        <v>18</v>
      </c>
      <c r="V141" s="231">
        <f t="shared" si="22"/>
        <v>1.2</v>
      </c>
    </row>
    <row r="142" spans="1:22">
      <c r="A142" s="156" t="s">
        <v>45</v>
      </c>
      <c r="B142" s="156" t="s">
        <v>409</v>
      </c>
      <c r="C142" s="134">
        <v>0</v>
      </c>
      <c r="D142" s="134">
        <v>0</v>
      </c>
      <c r="E142" s="134">
        <v>0</v>
      </c>
      <c r="F142" s="134">
        <v>6</v>
      </c>
      <c r="G142" s="134">
        <v>6</v>
      </c>
      <c r="H142" s="134">
        <v>0</v>
      </c>
      <c r="I142" s="134">
        <v>0</v>
      </c>
      <c r="J142" s="134">
        <v>6</v>
      </c>
      <c r="K142" s="134">
        <v>0</v>
      </c>
      <c r="L142" s="134">
        <v>6</v>
      </c>
      <c r="M142" s="134">
        <v>0</v>
      </c>
      <c r="N142" s="134">
        <v>0</v>
      </c>
      <c r="O142" s="134">
        <v>0</v>
      </c>
      <c r="P142" s="134">
        <v>0</v>
      </c>
      <c r="Q142" s="134">
        <v>0</v>
      </c>
      <c r="R142" s="134">
        <v>0</v>
      </c>
      <c r="S142" s="134">
        <v>0</v>
      </c>
      <c r="T142" s="134">
        <v>0</v>
      </c>
      <c r="U142" s="134">
        <f t="shared" si="21"/>
        <v>24</v>
      </c>
      <c r="V142" s="231">
        <f t="shared" si="22"/>
        <v>1.6</v>
      </c>
    </row>
    <row r="143" spans="1:22">
      <c r="A143" s="156" t="s">
        <v>46</v>
      </c>
      <c r="B143" s="156" t="s">
        <v>254</v>
      </c>
      <c r="C143" s="134">
        <v>0</v>
      </c>
      <c r="D143" s="134">
        <v>0</v>
      </c>
      <c r="E143" s="134">
        <v>0</v>
      </c>
      <c r="F143" s="134">
        <v>0</v>
      </c>
      <c r="G143" s="134">
        <v>3</v>
      </c>
      <c r="H143" s="134">
        <v>0</v>
      </c>
      <c r="I143" s="134">
        <v>0</v>
      </c>
      <c r="J143" s="134">
        <v>0</v>
      </c>
      <c r="K143" s="134">
        <v>0</v>
      </c>
      <c r="L143" s="134">
        <v>0</v>
      </c>
      <c r="M143" s="134">
        <v>0</v>
      </c>
      <c r="N143" s="134">
        <v>6</v>
      </c>
      <c r="O143" s="134">
        <v>6</v>
      </c>
      <c r="P143" s="134">
        <v>0</v>
      </c>
      <c r="Q143" s="134">
        <v>0</v>
      </c>
      <c r="R143" s="134">
        <v>6</v>
      </c>
      <c r="S143" s="134">
        <v>0</v>
      </c>
      <c r="T143" s="134">
        <v>0</v>
      </c>
      <c r="U143" s="134">
        <f t="shared" si="21"/>
        <v>21</v>
      </c>
      <c r="V143" s="231">
        <f t="shared" si="22"/>
        <v>1.4</v>
      </c>
    </row>
    <row r="144" spans="1:22">
      <c r="A144" s="155" t="s">
        <v>47</v>
      </c>
      <c r="B144" s="155" t="s">
        <v>261</v>
      </c>
      <c r="C144" s="134">
        <v>3</v>
      </c>
      <c r="D144" s="134">
        <v>0</v>
      </c>
      <c r="E144" s="134">
        <v>0</v>
      </c>
      <c r="F144" s="134">
        <v>0</v>
      </c>
      <c r="G144" s="134">
        <v>3</v>
      </c>
      <c r="H144" s="134">
        <v>6</v>
      </c>
      <c r="I144" s="134">
        <v>0</v>
      </c>
      <c r="J144" s="134">
        <v>0</v>
      </c>
      <c r="K144" s="134">
        <v>0</v>
      </c>
      <c r="L144" s="134">
        <v>6</v>
      </c>
      <c r="M144" s="134">
        <v>0</v>
      </c>
      <c r="N144" s="134">
        <v>0</v>
      </c>
      <c r="O144" s="134">
        <v>0</v>
      </c>
      <c r="P144" s="134">
        <v>0</v>
      </c>
      <c r="Q144" s="134">
        <v>0</v>
      </c>
      <c r="R144" s="134">
        <v>0</v>
      </c>
      <c r="S144" s="134">
        <v>0</v>
      </c>
      <c r="T144" s="134">
        <v>0</v>
      </c>
      <c r="U144" s="134">
        <f t="shared" si="21"/>
        <v>18</v>
      </c>
      <c r="V144" s="231">
        <f t="shared" si="22"/>
        <v>1.2</v>
      </c>
    </row>
    <row r="145" spans="1:22">
      <c r="A145" s="156" t="s">
        <v>48</v>
      </c>
      <c r="B145" s="156" t="s">
        <v>208</v>
      </c>
      <c r="C145" s="134">
        <v>6</v>
      </c>
      <c r="D145" s="134">
        <v>0</v>
      </c>
      <c r="E145" s="134">
        <v>0</v>
      </c>
      <c r="F145" s="134">
        <v>3</v>
      </c>
      <c r="G145" s="134">
        <v>3</v>
      </c>
      <c r="H145" s="134">
        <v>0</v>
      </c>
      <c r="I145" s="134">
        <v>0</v>
      </c>
      <c r="J145" s="134">
        <v>3</v>
      </c>
      <c r="K145" s="134">
        <v>0</v>
      </c>
      <c r="L145" s="134">
        <v>0</v>
      </c>
      <c r="M145" s="134">
        <v>0</v>
      </c>
      <c r="N145" s="134">
        <v>0</v>
      </c>
      <c r="O145" s="134">
        <v>0</v>
      </c>
      <c r="P145" s="134">
        <v>3</v>
      </c>
      <c r="Q145" s="134">
        <v>0</v>
      </c>
      <c r="R145" s="134">
        <v>3</v>
      </c>
      <c r="S145" s="134">
        <v>3</v>
      </c>
      <c r="T145" s="134">
        <v>0</v>
      </c>
      <c r="U145" s="134">
        <f t="shared" si="21"/>
        <v>24</v>
      </c>
      <c r="V145" s="231">
        <f t="shared" si="22"/>
        <v>1.6</v>
      </c>
    </row>
    <row r="146" spans="1:22">
      <c r="A146" s="156" t="s">
        <v>49</v>
      </c>
      <c r="B146" s="156" t="s">
        <v>490</v>
      </c>
      <c r="C146" s="134">
        <v>3</v>
      </c>
      <c r="D146" s="134">
        <v>0</v>
      </c>
      <c r="E146" s="134">
        <v>0</v>
      </c>
      <c r="F146" s="134">
        <v>3</v>
      </c>
      <c r="G146" s="134">
        <v>0</v>
      </c>
      <c r="H146" s="134">
        <v>0</v>
      </c>
      <c r="I146" s="134">
        <v>0</v>
      </c>
      <c r="J146" s="134">
        <v>0</v>
      </c>
      <c r="K146" s="134">
        <v>0</v>
      </c>
      <c r="L146" s="134">
        <v>0</v>
      </c>
      <c r="M146" s="134">
        <v>0</v>
      </c>
      <c r="N146" s="134">
        <v>0</v>
      </c>
      <c r="O146" s="134">
        <v>6</v>
      </c>
      <c r="P146" s="134">
        <v>0</v>
      </c>
      <c r="Q146" s="134">
        <v>0</v>
      </c>
      <c r="R146" s="134">
        <v>0</v>
      </c>
      <c r="S146" s="134">
        <v>0</v>
      </c>
      <c r="T146" s="134">
        <v>0</v>
      </c>
      <c r="U146" s="134">
        <f t="shared" si="21"/>
        <v>12</v>
      </c>
      <c r="V146" s="231">
        <f t="shared" si="22"/>
        <v>0.8</v>
      </c>
    </row>
    <row r="147" spans="1:22">
      <c r="A147" s="156" t="s">
        <v>50</v>
      </c>
      <c r="B147" s="156" t="s">
        <v>410</v>
      </c>
      <c r="C147" s="134">
        <v>0</v>
      </c>
      <c r="D147" s="134">
        <v>1</v>
      </c>
      <c r="E147" s="134">
        <v>0</v>
      </c>
      <c r="F147" s="134">
        <v>0</v>
      </c>
      <c r="G147" s="134">
        <v>0</v>
      </c>
      <c r="H147" s="134">
        <v>0</v>
      </c>
      <c r="I147" s="134">
        <v>0</v>
      </c>
      <c r="J147" s="134">
        <v>0</v>
      </c>
      <c r="K147" s="134">
        <v>0</v>
      </c>
      <c r="L147" s="134">
        <v>0</v>
      </c>
      <c r="M147" s="134">
        <v>0</v>
      </c>
      <c r="N147" s="134">
        <v>0</v>
      </c>
      <c r="O147" s="134">
        <v>0</v>
      </c>
      <c r="P147" s="134">
        <v>0</v>
      </c>
      <c r="Q147" s="134">
        <v>0</v>
      </c>
      <c r="R147" s="134">
        <v>0</v>
      </c>
      <c r="S147" s="134">
        <v>0</v>
      </c>
      <c r="T147" s="134">
        <v>0</v>
      </c>
      <c r="U147" s="134">
        <f t="shared" si="21"/>
        <v>1</v>
      </c>
      <c r="V147" s="231">
        <f t="shared" si="22"/>
        <v>6.6666666666666666E-2</v>
      </c>
    </row>
    <row r="148" spans="1:22">
      <c r="A148" s="156" t="s">
        <v>51</v>
      </c>
      <c r="B148" s="156" t="s">
        <v>411</v>
      </c>
      <c r="C148" s="134">
        <v>0</v>
      </c>
      <c r="D148" s="134">
        <v>0</v>
      </c>
      <c r="E148" s="134">
        <v>0</v>
      </c>
      <c r="F148" s="134">
        <v>3</v>
      </c>
      <c r="G148" s="134">
        <v>0</v>
      </c>
      <c r="H148" s="134">
        <v>0</v>
      </c>
      <c r="I148" s="134">
        <v>3</v>
      </c>
      <c r="J148" s="134">
        <v>1</v>
      </c>
      <c r="K148" s="134">
        <v>0</v>
      </c>
      <c r="L148" s="134">
        <v>0</v>
      </c>
      <c r="M148" s="134">
        <v>0</v>
      </c>
      <c r="N148" s="134">
        <v>0</v>
      </c>
      <c r="O148" s="134">
        <v>0</v>
      </c>
      <c r="P148" s="134">
        <v>0</v>
      </c>
      <c r="Q148" s="134">
        <v>0</v>
      </c>
      <c r="R148" s="134">
        <v>0</v>
      </c>
      <c r="S148" s="134">
        <v>0</v>
      </c>
      <c r="T148" s="134">
        <v>0</v>
      </c>
      <c r="U148" s="134">
        <f t="shared" si="21"/>
        <v>7</v>
      </c>
      <c r="V148" s="231">
        <f t="shared" si="22"/>
        <v>0.46666666666666667</v>
      </c>
    </row>
    <row r="149" spans="1:22">
      <c r="A149" s="158" t="s">
        <v>52</v>
      </c>
      <c r="B149" s="158" t="s">
        <v>196</v>
      </c>
      <c r="C149" s="134">
        <v>4</v>
      </c>
      <c r="D149" s="134">
        <v>9</v>
      </c>
      <c r="E149" s="134">
        <v>8</v>
      </c>
      <c r="F149" s="134">
        <v>4</v>
      </c>
      <c r="G149" s="134">
        <v>5</v>
      </c>
      <c r="H149" s="134">
        <v>8</v>
      </c>
      <c r="I149" s="134">
        <v>6</v>
      </c>
      <c r="J149" s="134">
        <v>7</v>
      </c>
      <c r="K149" s="134">
        <v>0</v>
      </c>
      <c r="L149" s="134">
        <v>0</v>
      </c>
      <c r="M149" s="134">
        <v>7</v>
      </c>
      <c r="N149" s="134">
        <v>1</v>
      </c>
      <c r="O149" s="134">
        <v>4</v>
      </c>
      <c r="P149" s="134">
        <v>7</v>
      </c>
      <c r="Q149" s="134">
        <v>4</v>
      </c>
      <c r="R149" s="134">
        <v>6</v>
      </c>
      <c r="S149" s="134">
        <v>18</v>
      </c>
      <c r="T149" s="134">
        <v>8</v>
      </c>
      <c r="U149" s="134">
        <f t="shared" si="21"/>
        <v>106</v>
      </c>
      <c r="V149" s="231">
        <f t="shared" si="22"/>
        <v>7.0666666666666664</v>
      </c>
    </row>
    <row r="150" spans="1:22">
      <c r="A150" s="158" t="s">
        <v>53</v>
      </c>
      <c r="B150" s="158" t="s">
        <v>412</v>
      </c>
      <c r="C150" s="134">
        <v>0</v>
      </c>
      <c r="D150" s="134">
        <v>6</v>
      </c>
      <c r="E150" s="134">
        <v>0</v>
      </c>
      <c r="F150" s="134">
        <v>9</v>
      </c>
      <c r="G150" s="134">
        <v>6</v>
      </c>
      <c r="H150" s="134">
        <v>0</v>
      </c>
      <c r="I150" s="134">
        <v>1</v>
      </c>
      <c r="J150" s="134">
        <v>8</v>
      </c>
      <c r="K150" s="134">
        <v>6</v>
      </c>
      <c r="L150" s="134">
        <v>5</v>
      </c>
      <c r="M150" s="134">
        <v>5</v>
      </c>
      <c r="N150" s="134">
        <v>7</v>
      </c>
      <c r="O150" s="134">
        <v>0</v>
      </c>
      <c r="P150" s="134">
        <v>0</v>
      </c>
      <c r="Q150" s="134">
        <v>0</v>
      </c>
      <c r="R150" s="134">
        <v>0</v>
      </c>
      <c r="S150" s="134">
        <v>0</v>
      </c>
      <c r="T150" s="134">
        <v>0</v>
      </c>
      <c r="U150" s="134">
        <f t="shared" si="21"/>
        <v>53</v>
      </c>
      <c r="V150" s="231">
        <f t="shared" si="22"/>
        <v>3.5333333333333332</v>
      </c>
    </row>
    <row r="151" spans="1:22">
      <c r="A151" s="156" t="s">
        <v>156</v>
      </c>
      <c r="B151" s="156" t="s">
        <v>336</v>
      </c>
      <c r="C151" s="134">
        <v>6</v>
      </c>
      <c r="D151" s="134">
        <v>0</v>
      </c>
      <c r="E151" s="134">
        <v>0</v>
      </c>
      <c r="F151" s="134">
        <v>0</v>
      </c>
      <c r="G151" s="134">
        <v>0</v>
      </c>
      <c r="H151" s="134">
        <v>0</v>
      </c>
      <c r="I151" s="134">
        <v>0</v>
      </c>
      <c r="J151" s="134">
        <v>0</v>
      </c>
      <c r="K151" s="134">
        <v>0</v>
      </c>
      <c r="L151" s="134">
        <v>6</v>
      </c>
      <c r="M151" s="134">
        <v>0</v>
      </c>
      <c r="N151" s="134">
        <v>0</v>
      </c>
      <c r="O151" s="134">
        <v>0</v>
      </c>
      <c r="P151" s="134">
        <v>0</v>
      </c>
      <c r="Q151" s="134">
        <v>0</v>
      </c>
      <c r="R151" s="134">
        <v>0</v>
      </c>
      <c r="S151" s="134">
        <v>0</v>
      </c>
      <c r="T151" s="134">
        <v>0</v>
      </c>
      <c r="U151" s="134">
        <f t="shared" si="21"/>
        <v>12</v>
      </c>
      <c r="V151" s="231">
        <f t="shared" si="22"/>
        <v>0.8</v>
      </c>
    </row>
    <row r="152" spans="1:22">
      <c r="A152" s="156" t="s">
        <v>157</v>
      </c>
      <c r="B152" s="156" t="s">
        <v>313</v>
      </c>
      <c r="C152" s="134">
        <v>0</v>
      </c>
      <c r="D152" s="134">
        <v>0</v>
      </c>
      <c r="E152" s="134">
        <v>0</v>
      </c>
      <c r="F152" s="134">
        <v>0</v>
      </c>
      <c r="G152" s="134">
        <v>0</v>
      </c>
      <c r="H152" s="134">
        <v>0</v>
      </c>
      <c r="I152" s="134">
        <v>2</v>
      </c>
      <c r="J152" s="134">
        <v>0</v>
      </c>
      <c r="K152" s="134">
        <v>0</v>
      </c>
      <c r="L152" s="134">
        <v>0</v>
      </c>
      <c r="M152" s="134">
        <v>0</v>
      </c>
      <c r="N152" s="134">
        <v>0</v>
      </c>
      <c r="O152" s="134">
        <v>0</v>
      </c>
      <c r="P152" s="134">
        <v>0</v>
      </c>
      <c r="Q152" s="134">
        <v>12</v>
      </c>
      <c r="R152" s="134">
        <v>6</v>
      </c>
      <c r="S152" s="134">
        <v>0</v>
      </c>
      <c r="T152" s="134">
        <v>0</v>
      </c>
      <c r="U152" s="134">
        <f t="shared" si="21"/>
        <v>20</v>
      </c>
      <c r="V152" s="231">
        <f t="shared" si="22"/>
        <v>1.3333333333333333</v>
      </c>
    </row>
    <row r="153" spans="1:22">
      <c r="A153" s="199"/>
      <c r="B153" s="200" t="s">
        <v>28</v>
      </c>
      <c r="C153" s="201">
        <f t="shared" ref="C153:N153" si="23">SUM(C137:C152)</f>
        <v>43</v>
      </c>
      <c r="D153" s="201">
        <f t="shared" si="23"/>
        <v>40</v>
      </c>
      <c r="E153" s="201">
        <f t="shared" si="23"/>
        <v>22</v>
      </c>
      <c r="F153" s="201">
        <f t="shared" si="23"/>
        <v>45</v>
      </c>
      <c r="G153" s="201">
        <f t="shared" si="23"/>
        <v>47</v>
      </c>
      <c r="H153" s="201">
        <f t="shared" si="23"/>
        <v>21</v>
      </c>
      <c r="I153" s="201">
        <f t="shared" si="23"/>
        <v>18</v>
      </c>
      <c r="J153" s="201">
        <f t="shared" si="23"/>
        <v>49</v>
      </c>
      <c r="K153" s="201">
        <f t="shared" si="23"/>
        <v>27</v>
      </c>
      <c r="L153" s="201">
        <f t="shared" si="23"/>
        <v>23</v>
      </c>
      <c r="M153" s="201">
        <f t="shared" si="23"/>
        <v>24</v>
      </c>
      <c r="N153" s="201">
        <f t="shared" si="23"/>
        <v>20</v>
      </c>
      <c r="O153" s="201">
        <v>0</v>
      </c>
      <c r="P153" s="201">
        <f>SUM(P137:P152)</f>
        <v>35</v>
      </c>
      <c r="Q153" s="201">
        <f>SUM(Q137:Q152)</f>
        <v>22</v>
      </c>
      <c r="R153" s="201">
        <f>SUM(R137:R152)</f>
        <v>24</v>
      </c>
      <c r="S153" s="201">
        <f>SUM(S137:S152)</f>
        <v>27</v>
      </c>
      <c r="T153" s="201">
        <f>SUM(T137:T152)</f>
        <v>11</v>
      </c>
      <c r="U153" s="201">
        <f t="shared" si="21"/>
        <v>498</v>
      </c>
      <c r="V153" s="422">
        <f>SUM(AVERAGE(C153:T153))</f>
        <v>27.666666666666668</v>
      </c>
    </row>
    <row r="154" spans="1:22">
      <c r="A154" s="154"/>
      <c r="B154" s="154"/>
      <c r="C154" s="134" t="s">
        <v>0</v>
      </c>
      <c r="D154" s="134" t="s">
        <v>1</v>
      </c>
      <c r="E154" s="134" t="s">
        <v>2</v>
      </c>
      <c r="F154" s="134" t="s">
        <v>3</v>
      </c>
      <c r="G154" s="134" t="s">
        <v>4</v>
      </c>
      <c r="H154" s="134" t="s">
        <v>5</v>
      </c>
      <c r="I154" s="134" t="s">
        <v>6</v>
      </c>
      <c r="J154" s="134" t="s">
        <v>7</v>
      </c>
      <c r="K154" s="134" t="s">
        <v>8</v>
      </c>
      <c r="L154" s="134" t="s">
        <v>9</v>
      </c>
      <c r="M154" s="134" t="s">
        <v>10</v>
      </c>
      <c r="N154" s="134" t="s">
        <v>11</v>
      </c>
      <c r="O154" s="134" t="s">
        <v>12</v>
      </c>
      <c r="P154" s="134" t="s">
        <v>13</v>
      </c>
      <c r="Q154" s="134" t="s">
        <v>14</v>
      </c>
      <c r="R154" s="134" t="s">
        <v>15</v>
      </c>
      <c r="S154" s="134" t="s">
        <v>16</v>
      </c>
      <c r="T154" s="134" t="s">
        <v>973</v>
      </c>
      <c r="U154" s="134" t="s">
        <v>38</v>
      </c>
      <c r="V154" s="231" t="s">
        <v>39</v>
      </c>
    </row>
    <row r="155" spans="1:22">
      <c r="A155" s="319"/>
      <c r="B155" s="322" t="s">
        <v>56</v>
      </c>
      <c r="C155" s="320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423"/>
    </row>
    <row r="156" spans="1:22">
      <c r="A156" s="156" t="s">
        <v>40</v>
      </c>
      <c r="B156" s="154" t="s">
        <v>263</v>
      </c>
      <c r="C156" s="134">
        <v>3</v>
      </c>
      <c r="D156" s="134">
        <v>3</v>
      </c>
      <c r="E156" s="134">
        <v>13</v>
      </c>
      <c r="F156" s="134">
        <v>9</v>
      </c>
      <c r="G156" s="134">
        <v>22</v>
      </c>
      <c r="H156" s="134">
        <v>3</v>
      </c>
      <c r="I156" s="134">
        <v>0</v>
      </c>
      <c r="J156" s="134">
        <v>6</v>
      </c>
      <c r="K156" s="134">
        <v>13</v>
      </c>
      <c r="L156" s="134">
        <v>3</v>
      </c>
      <c r="M156" s="134">
        <v>12</v>
      </c>
      <c r="N156" s="134">
        <v>6</v>
      </c>
      <c r="O156" s="134">
        <v>10</v>
      </c>
      <c r="P156" s="134">
        <v>12</v>
      </c>
      <c r="Q156" s="134">
        <v>12</v>
      </c>
      <c r="R156" s="134">
        <v>4</v>
      </c>
      <c r="S156" s="134">
        <v>6</v>
      </c>
      <c r="T156" s="134">
        <v>10</v>
      </c>
      <c r="U156" s="134">
        <f t="shared" ref="U156:U172" si="24">SUM(C156:T156)</f>
        <v>147</v>
      </c>
      <c r="V156" s="231">
        <f t="shared" ref="V156:V171" si="25">U156/15</f>
        <v>9.8000000000000007</v>
      </c>
    </row>
    <row r="157" spans="1:22">
      <c r="A157" s="155" t="s">
        <v>41</v>
      </c>
      <c r="B157" s="155" t="s">
        <v>827</v>
      </c>
      <c r="C157" s="134">
        <v>0</v>
      </c>
      <c r="D157" s="134">
        <v>0</v>
      </c>
      <c r="E157" s="134">
        <v>0</v>
      </c>
      <c r="F157" s="134">
        <v>0</v>
      </c>
      <c r="G157" s="134">
        <v>0</v>
      </c>
      <c r="H157" s="134">
        <v>0</v>
      </c>
      <c r="I157" s="134">
        <v>0</v>
      </c>
      <c r="J157" s="134">
        <v>0</v>
      </c>
      <c r="K157" s="134">
        <v>0</v>
      </c>
      <c r="L157" s="134">
        <v>0</v>
      </c>
      <c r="M157" s="134">
        <v>0</v>
      </c>
      <c r="N157" s="134">
        <v>0</v>
      </c>
      <c r="O157" s="134">
        <v>0</v>
      </c>
      <c r="P157" s="134">
        <v>0</v>
      </c>
      <c r="Q157" s="134">
        <v>0</v>
      </c>
      <c r="R157" s="134">
        <v>0</v>
      </c>
      <c r="S157" s="134">
        <v>0</v>
      </c>
      <c r="T157" s="134">
        <v>0</v>
      </c>
      <c r="U157" s="134">
        <f t="shared" si="24"/>
        <v>0</v>
      </c>
      <c r="V157" s="231">
        <f t="shared" si="25"/>
        <v>0</v>
      </c>
    </row>
    <row r="158" spans="1:22">
      <c r="A158" s="156" t="s">
        <v>42</v>
      </c>
      <c r="B158" s="156" t="s">
        <v>243</v>
      </c>
      <c r="C158" s="134">
        <v>6</v>
      </c>
      <c r="D158" s="134">
        <v>9</v>
      </c>
      <c r="E158" s="134">
        <v>6</v>
      </c>
      <c r="F158" s="134">
        <v>3</v>
      </c>
      <c r="G158" s="134">
        <v>0</v>
      </c>
      <c r="H158" s="134">
        <v>0</v>
      </c>
      <c r="I158" s="134">
        <v>3</v>
      </c>
      <c r="J158" s="134">
        <v>14</v>
      </c>
      <c r="K158" s="134">
        <v>6</v>
      </c>
      <c r="L158" s="134">
        <v>6</v>
      </c>
      <c r="M158" s="134">
        <v>6</v>
      </c>
      <c r="N158" s="134">
        <v>3</v>
      </c>
      <c r="O158" s="134">
        <v>6</v>
      </c>
      <c r="P158" s="134">
        <v>6</v>
      </c>
      <c r="Q158" s="134">
        <v>3</v>
      </c>
      <c r="R158" s="134">
        <v>3</v>
      </c>
      <c r="S158" s="134">
        <v>0</v>
      </c>
      <c r="T158" s="134">
        <v>3</v>
      </c>
      <c r="U158" s="134">
        <f t="shared" si="24"/>
        <v>83</v>
      </c>
      <c r="V158" s="231">
        <f t="shared" si="25"/>
        <v>5.5333333333333332</v>
      </c>
    </row>
    <row r="159" spans="1:22">
      <c r="A159" s="156" t="s">
        <v>43</v>
      </c>
      <c r="B159" s="156" t="s">
        <v>201</v>
      </c>
      <c r="C159" s="134">
        <v>12</v>
      </c>
      <c r="D159" s="134">
        <v>6</v>
      </c>
      <c r="E159" s="134">
        <v>0</v>
      </c>
      <c r="F159" s="134">
        <v>0</v>
      </c>
      <c r="G159" s="134">
        <v>12</v>
      </c>
      <c r="H159" s="134">
        <v>0</v>
      </c>
      <c r="I159" s="134">
        <v>0</v>
      </c>
      <c r="J159" s="134">
        <v>0</v>
      </c>
      <c r="K159" s="134">
        <v>18</v>
      </c>
      <c r="L159" s="134">
        <v>0</v>
      </c>
      <c r="M159" s="134">
        <v>3</v>
      </c>
      <c r="N159" s="134">
        <v>0</v>
      </c>
      <c r="O159" s="134">
        <v>0</v>
      </c>
      <c r="P159" s="134">
        <v>0</v>
      </c>
      <c r="Q159" s="134">
        <v>6</v>
      </c>
      <c r="R159" s="134">
        <v>6</v>
      </c>
      <c r="S159" s="134">
        <v>0</v>
      </c>
      <c r="T159" s="134">
        <v>0</v>
      </c>
      <c r="U159" s="134">
        <f t="shared" si="24"/>
        <v>63</v>
      </c>
      <c r="V159" s="231">
        <f t="shared" si="25"/>
        <v>4.2</v>
      </c>
    </row>
    <row r="160" spans="1:22">
      <c r="A160" s="156" t="s">
        <v>44</v>
      </c>
      <c r="B160" s="156" t="s">
        <v>445</v>
      </c>
      <c r="C160" s="134">
        <v>0</v>
      </c>
      <c r="D160" s="134">
        <v>0</v>
      </c>
      <c r="E160" s="134">
        <v>0</v>
      </c>
      <c r="F160" s="134">
        <v>0</v>
      </c>
      <c r="G160" s="134">
        <v>6</v>
      </c>
      <c r="H160" s="134">
        <v>0</v>
      </c>
      <c r="I160" s="134">
        <v>0</v>
      </c>
      <c r="J160" s="134">
        <v>0</v>
      </c>
      <c r="K160" s="134">
        <v>3</v>
      </c>
      <c r="L160" s="134">
        <v>0</v>
      </c>
      <c r="M160" s="134">
        <v>0</v>
      </c>
      <c r="N160" s="134">
        <v>0</v>
      </c>
      <c r="O160" s="134">
        <v>0</v>
      </c>
      <c r="P160" s="134">
        <v>0</v>
      </c>
      <c r="Q160" s="134">
        <v>0</v>
      </c>
      <c r="R160" s="134">
        <v>6</v>
      </c>
      <c r="S160" s="134">
        <v>6</v>
      </c>
      <c r="T160" s="134">
        <v>0</v>
      </c>
      <c r="U160" s="134">
        <f t="shared" si="24"/>
        <v>21</v>
      </c>
      <c r="V160" s="231">
        <f t="shared" si="25"/>
        <v>1.4</v>
      </c>
    </row>
    <row r="161" spans="1:22">
      <c r="A161" s="156" t="s">
        <v>45</v>
      </c>
      <c r="B161" s="156" t="s">
        <v>446</v>
      </c>
      <c r="C161" s="134">
        <v>0</v>
      </c>
      <c r="D161" s="134">
        <v>0</v>
      </c>
      <c r="E161" s="134">
        <v>12</v>
      </c>
      <c r="F161" s="134">
        <v>12</v>
      </c>
      <c r="G161" s="134">
        <v>6</v>
      </c>
      <c r="H161" s="134">
        <v>0</v>
      </c>
      <c r="I161" s="134">
        <v>6</v>
      </c>
      <c r="J161" s="134">
        <v>12</v>
      </c>
      <c r="K161" s="134">
        <v>15</v>
      </c>
      <c r="L161" s="134">
        <v>6</v>
      </c>
      <c r="M161" s="134">
        <v>6</v>
      </c>
      <c r="N161" s="134">
        <v>0</v>
      </c>
      <c r="O161" s="134">
        <v>3</v>
      </c>
      <c r="P161" s="134">
        <v>12</v>
      </c>
      <c r="Q161" s="134">
        <v>0</v>
      </c>
      <c r="R161" s="134">
        <v>0</v>
      </c>
      <c r="S161" s="134">
        <v>0</v>
      </c>
      <c r="T161" s="134">
        <v>9</v>
      </c>
      <c r="U161" s="134">
        <f t="shared" si="24"/>
        <v>99</v>
      </c>
      <c r="V161" s="231">
        <f t="shared" si="25"/>
        <v>6.6</v>
      </c>
    </row>
    <row r="162" spans="1:22">
      <c r="A162" s="156" t="s">
        <v>46</v>
      </c>
      <c r="B162" s="156" t="s">
        <v>265</v>
      </c>
      <c r="C162" s="134">
        <v>3</v>
      </c>
      <c r="D162" s="134">
        <v>0</v>
      </c>
      <c r="E162" s="134">
        <v>0</v>
      </c>
      <c r="F162" s="134">
        <v>0</v>
      </c>
      <c r="G162" s="134">
        <v>0</v>
      </c>
      <c r="H162" s="134">
        <v>0</v>
      </c>
      <c r="I162" s="134">
        <v>0</v>
      </c>
      <c r="J162" s="134">
        <v>0</v>
      </c>
      <c r="K162" s="134">
        <v>0</v>
      </c>
      <c r="L162" s="134">
        <v>0</v>
      </c>
      <c r="M162" s="134">
        <v>0</v>
      </c>
      <c r="N162" s="134">
        <v>0</v>
      </c>
      <c r="O162" s="134">
        <v>0</v>
      </c>
      <c r="P162" s="134">
        <v>0</v>
      </c>
      <c r="Q162" s="134">
        <v>0</v>
      </c>
      <c r="R162" s="134">
        <v>0</v>
      </c>
      <c r="S162" s="134">
        <v>0</v>
      </c>
      <c r="T162" s="134">
        <v>0</v>
      </c>
      <c r="U162" s="134">
        <f t="shared" si="24"/>
        <v>3</v>
      </c>
      <c r="V162" s="231">
        <f t="shared" si="25"/>
        <v>0.2</v>
      </c>
    </row>
    <row r="163" spans="1:22">
      <c r="A163" s="156" t="s">
        <v>47</v>
      </c>
      <c r="B163" s="156" t="s">
        <v>227</v>
      </c>
      <c r="C163" s="134">
        <v>3</v>
      </c>
      <c r="D163" s="134">
        <v>0</v>
      </c>
      <c r="E163" s="134">
        <v>0</v>
      </c>
      <c r="F163" s="134">
        <v>0</v>
      </c>
      <c r="G163" s="134">
        <v>0</v>
      </c>
      <c r="H163" s="134">
        <v>0</v>
      </c>
      <c r="I163" s="134">
        <v>3</v>
      </c>
      <c r="J163" s="134">
        <v>6</v>
      </c>
      <c r="K163" s="134">
        <v>0</v>
      </c>
      <c r="L163" s="134">
        <v>0</v>
      </c>
      <c r="M163" s="134">
        <v>0</v>
      </c>
      <c r="N163" s="134">
        <v>0</v>
      </c>
      <c r="O163" s="134">
        <v>0</v>
      </c>
      <c r="P163" s="134">
        <v>0</v>
      </c>
      <c r="Q163" s="134">
        <v>0</v>
      </c>
      <c r="R163" s="134">
        <v>3</v>
      </c>
      <c r="S163" s="134">
        <v>0</v>
      </c>
      <c r="T163" s="134">
        <v>3</v>
      </c>
      <c r="U163" s="134">
        <f t="shared" si="24"/>
        <v>18</v>
      </c>
      <c r="V163" s="231">
        <f t="shared" si="25"/>
        <v>1.2</v>
      </c>
    </row>
    <row r="164" spans="1:22">
      <c r="A164" s="156" t="s">
        <v>48</v>
      </c>
      <c r="B164" s="156" t="s">
        <v>267</v>
      </c>
      <c r="C164" s="134">
        <v>3</v>
      </c>
      <c r="D164" s="134">
        <v>0</v>
      </c>
      <c r="E164" s="134">
        <v>0</v>
      </c>
      <c r="F164" s="134">
        <v>3</v>
      </c>
      <c r="G164" s="134">
        <v>6</v>
      </c>
      <c r="H164" s="134">
        <v>0</v>
      </c>
      <c r="I164" s="134">
        <v>0</v>
      </c>
      <c r="J164" s="134">
        <v>0</v>
      </c>
      <c r="K164" s="134">
        <v>0</v>
      </c>
      <c r="L164" s="134">
        <v>0</v>
      </c>
      <c r="M164" s="134">
        <v>3</v>
      </c>
      <c r="N164" s="134">
        <v>0</v>
      </c>
      <c r="O164" s="134">
        <v>6</v>
      </c>
      <c r="P164" s="134">
        <v>1</v>
      </c>
      <c r="Q164" s="134">
        <v>0</v>
      </c>
      <c r="R164" s="134">
        <v>3</v>
      </c>
      <c r="S164" s="134">
        <v>3</v>
      </c>
      <c r="T164" s="134">
        <v>0</v>
      </c>
      <c r="U164" s="134">
        <f t="shared" si="24"/>
        <v>28</v>
      </c>
      <c r="V164" s="231">
        <f t="shared" si="25"/>
        <v>1.8666666666666667</v>
      </c>
    </row>
    <row r="165" spans="1:22">
      <c r="A165" s="156" t="s">
        <v>49</v>
      </c>
      <c r="B165" s="156" t="s">
        <v>219</v>
      </c>
      <c r="C165" s="134">
        <v>0</v>
      </c>
      <c r="D165" s="134">
        <v>0</v>
      </c>
      <c r="E165" s="134">
        <v>3</v>
      </c>
      <c r="F165" s="134">
        <v>0</v>
      </c>
      <c r="G165" s="134">
        <v>0</v>
      </c>
      <c r="H165" s="134">
        <v>0</v>
      </c>
      <c r="I165" s="134">
        <v>0</v>
      </c>
      <c r="J165" s="134">
        <v>3</v>
      </c>
      <c r="K165" s="134">
        <v>0</v>
      </c>
      <c r="L165" s="134">
        <v>0</v>
      </c>
      <c r="M165" s="134">
        <v>0</v>
      </c>
      <c r="N165" s="134">
        <v>0</v>
      </c>
      <c r="O165" s="134">
        <v>0</v>
      </c>
      <c r="P165" s="134">
        <v>0</v>
      </c>
      <c r="Q165" s="134">
        <v>6</v>
      </c>
      <c r="R165" s="134">
        <v>6</v>
      </c>
      <c r="S165" s="134">
        <v>3</v>
      </c>
      <c r="T165" s="134">
        <v>0</v>
      </c>
      <c r="U165" s="134">
        <f t="shared" si="24"/>
        <v>21</v>
      </c>
      <c r="V165" s="231">
        <f t="shared" si="25"/>
        <v>1.4</v>
      </c>
    </row>
    <row r="166" spans="1:22">
      <c r="A166" s="156" t="s">
        <v>50</v>
      </c>
      <c r="B166" s="156" t="s">
        <v>581</v>
      </c>
      <c r="C166" s="134">
        <v>0</v>
      </c>
      <c r="D166" s="134">
        <v>0</v>
      </c>
      <c r="E166" s="134">
        <v>0</v>
      </c>
      <c r="F166" s="134">
        <v>0</v>
      </c>
      <c r="G166" s="134">
        <v>0</v>
      </c>
      <c r="H166" s="134">
        <v>3</v>
      </c>
      <c r="I166" s="134">
        <v>0</v>
      </c>
      <c r="J166" s="134">
        <v>0</v>
      </c>
      <c r="K166" s="134">
        <v>3</v>
      </c>
      <c r="L166" s="134">
        <v>0</v>
      </c>
      <c r="M166" s="134">
        <v>0</v>
      </c>
      <c r="N166" s="134">
        <v>0</v>
      </c>
      <c r="O166" s="134">
        <v>0</v>
      </c>
      <c r="P166" s="134">
        <v>0</v>
      </c>
      <c r="Q166" s="134">
        <v>3</v>
      </c>
      <c r="R166" s="134">
        <v>0</v>
      </c>
      <c r="S166" s="134">
        <v>0</v>
      </c>
      <c r="T166" s="134">
        <v>0</v>
      </c>
      <c r="U166" s="134">
        <f t="shared" si="24"/>
        <v>9</v>
      </c>
      <c r="V166" s="231">
        <f t="shared" si="25"/>
        <v>0.6</v>
      </c>
    </row>
    <row r="167" spans="1:22">
      <c r="A167" s="156" t="s">
        <v>51</v>
      </c>
      <c r="B167" s="156" t="s">
        <v>447</v>
      </c>
      <c r="C167" s="134">
        <v>6</v>
      </c>
      <c r="D167" s="134">
        <v>3</v>
      </c>
      <c r="E167" s="134">
        <v>6</v>
      </c>
      <c r="F167" s="134">
        <v>0</v>
      </c>
      <c r="G167" s="134">
        <v>6</v>
      </c>
      <c r="H167" s="134">
        <v>0</v>
      </c>
      <c r="I167" s="134">
        <v>6</v>
      </c>
      <c r="J167" s="134">
        <v>3</v>
      </c>
      <c r="K167" s="134">
        <v>0</v>
      </c>
      <c r="L167" s="134">
        <v>0</v>
      </c>
      <c r="M167" s="134">
        <v>3</v>
      </c>
      <c r="N167" s="134">
        <v>0</v>
      </c>
      <c r="O167" s="134">
        <v>0</v>
      </c>
      <c r="P167" s="134">
        <v>6</v>
      </c>
      <c r="Q167" s="134">
        <v>0</v>
      </c>
      <c r="R167" s="134">
        <v>0</v>
      </c>
      <c r="S167" s="134">
        <v>15</v>
      </c>
      <c r="T167" s="134">
        <v>0</v>
      </c>
      <c r="U167" s="134">
        <f t="shared" si="24"/>
        <v>54</v>
      </c>
      <c r="V167" s="231">
        <f t="shared" si="25"/>
        <v>3.6</v>
      </c>
    </row>
    <row r="168" spans="1:22">
      <c r="A168" s="156" t="s">
        <v>52</v>
      </c>
      <c r="B168" s="156" t="s">
        <v>348</v>
      </c>
      <c r="C168" s="134">
        <v>13</v>
      </c>
      <c r="D168" s="134">
        <v>9</v>
      </c>
      <c r="E168" s="134">
        <v>10</v>
      </c>
      <c r="F168" s="134">
        <v>8</v>
      </c>
      <c r="G168" s="134">
        <v>8</v>
      </c>
      <c r="H168" s="134">
        <v>8</v>
      </c>
      <c r="I168" s="134">
        <v>8</v>
      </c>
      <c r="J168" s="134">
        <v>8</v>
      </c>
      <c r="K168" s="134">
        <v>13</v>
      </c>
      <c r="L168" s="134">
        <v>4</v>
      </c>
      <c r="M168" s="134">
        <v>0</v>
      </c>
      <c r="N168" s="134">
        <v>8</v>
      </c>
      <c r="O168" s="134">
        <v>13</v>
      </c>
      <c r="P168" s="134">
        <v>15</v>
      </c>
      <c r="Q168" s="134">
        <v>11</v>
      </c>
      <c r="R168" s="134">
        <v>12</v>
      </c>
      <c r="S168" s="134">
        <v>2</v>
      </c>
      <c r="T168" s="134">
        <v>6</v>
      </c>
      <c r="U168" s="134">
        <f t="shared" si="24"/>
        <v>156</v>
      </c>
      <c r="V168" s="231">
        <f t="shared" si="25"/>
        <v>10.4</v>
      </c>
    </row>
    <row r="169" spans="1:22">
      <c r="A169" s="156" t="s">
        <v>53</v>
      </c>
      <c r="B169" s="156" t="s">
        <v>448</v>
      </c>
      <c r="C169" s="134">
        <v>6</v>
      </c>
      <c r="D169" s="134">
        <v>7</v>
      </c>
      <c r="E169" s="134">
        <v>20</v>
      </c>
      <c r="F169" s="134">
        <v>9</v>
      </c>
      <c r="G169" s="134">
        <v>10</v>
      </c>
      <c r="H169" s="134">
        <v>2</v>
      </c>
      <c r="I169" s="134">
        <v>8</v>
      </c>
      <c r="J169" s="134">
        <v>4</v>
      </c>
      <c r="K169" s="134">
        <v>11</v>
      </c>
      <c r="L169" s="134">
        <v>1</v>
      </c>
      <c r="M169" s="134">
        <v>1</v>
      </c>
      <c r="N169" s="134">
        <v>4</v>
      </c>
      <c r="O169" s="134">
        <v>0</v>
      </c>
      <c r="P169" s="134">
        <v>6</v>
      </c>
      <c r="Q169" s="134">
        <v>2</v>
      </c>
      <c r="R169" s="134">
        <v>0</v>
      </c>
      <c r="S169" s="134">
        <v>2</v>
      </c>
      <c r="T169" s="134">
        <v>3</v>
      </c>
      <c r="U169" s="134">
        <f t="shared" si="24"/>
        <v>96</v>
      </c>
      <c r="V169" s="231">
        <f t="shared" si="25"/>
        <v>6.4</v>
      </c>
    </row>
    <row r="170" spans="1:22">
      <c r="A170" s="156" t="s">
        <v>156</v>
      </c>
      <c r="B170" s="156" t="s">
        <v>316</v>
      </c>
      <c r="C170" s="134">
        <v>0</v>
      </c>
      <c r="D170" s="134">
        <v>6</v>
      </c>
      <c r="E170" s="134">
        <v>0</v>
      </c>
      <c r="F170" s="134">
        <v>0</v>
      </c>
      <c r="G170" s="134">
        <v>0</v>
      </c>
      <c r="H170" s="134">
        <v>0</v>
      </c>
      <c r="I170" s="134">
        <v>0</v>
      </c>
      <c r="J170" s="134">
        <v>0</v>
      </c>
      <c r="K170" s="134">
        <v>0</v>
      </c>
      <c r="L170" s="134">
        <v>6</v>
      </c>
      <c r="M170" s="134">
        <v>0</v>
      </c>
      <c r="N170" s="134">
        <v>0</v>
      </c>
      <c r="O170" s="134">
        <v>0</v>
      </c>
      <c r="P170" s="134">
        <v>0</v>
      </c>
      <c r="Q170" s="134">
        <v>6</v>
      </c>
      <c r="R170" s="134">
        <v>2</v>
      </c>
      <c r="S170" s="134">
        <v>0</v>
      </c>
      <c r="T170" s="134">
        <v>0</v>
      </c>
      <c r="U170" s="134">
        <f t="shared" si="24"/>
        <v>20</v>
      </c>
      <c r="V170" s="231">
        <f t="shared" si="25"/>
        <v>1.3333333333333333</v>
      </c>
    </row>
    <row r="171" spans="1:22">
      <c r="A171" s="156" t="s">
        <v>157</v>
      </c>
      <c r="B171" s="156" t="s">
        <v>338</v>
      </c>
      <c r="C171" s="134">
        <v>0</v>
      </c>
      <c r="D171" s="134">
        <v>0</v>
      </c>
      <c r="E171" s="134">
        <v>0</v>
      </c>
      <c r="F171" s="134">
        <v>0</v>
      </c>
      <c r="G171" s="134">
        <v>2</v>
      </c>
      <c r="H171" s="134">
        <v>6</v>
      </c>
      <c r="I171" s="134">
        <v>0</v>
      </c>
      <c r="J171" s="134">
        <v>0</v>
      </c>
      <c r="K171" s="134">
        <v>0</v>
      </c>
      <c r="L171" s="134">
        <v>0</v>
      </c>
      <c r="M171" s="134">
        <v>0</v>
      </c>
      <c r="N171" s="134">
        <v>0</v>
      </c>
      <c r="O171" s="134">
        <v>0</v>
      </c>
      <c r="P171" s="134">
        <v>0</v>
      </c>
      <c r="Q171" s="134">
        <v>0</v>
      </c>
      <c r="R171" s="134">
        <v>0</v>
      </c>
      <c r="S171" s="134">
        <v>0</v>
      </c>
      <c r="T171" s="134">
        <v>0</v>
      </c>
      <c r="U171" s="134">
        <f t="shared" si="24"/>
        <v>8</v>
      </c>
      <c r="V171" s="231">
        <f t="shared" si="25"/>
        <v>0.53333333333333333</v>
      </c>
    </row>
    <row r="172" spans="1:22">
      <c r="A172" s="323"/>
      <c r="B172" s="324" t="s">
        <v>28</v>
      </c>
      <c r="C172" s="325">
        <f t="shared" ref="C172:T172" si="26">SUM(C156:C171)</f>
        <v>55</v>
      </c>
      <c r="D172" s="325">
        <f t="shared" si="26"/>
        <v>43</v>
      </c>
      <c r="E172" s="325">
        <f t="shared" si="26"/>
        <v>70</v>
      </c>
      <c r="F172" s="325">
        <f t="shared" si="26"/>
        <v>44</v>
      </c>
      <c r="G172" s="325">
        <f t="shared" si="26"/>
        <v>78</v>
      </c>
      <c r="H172" s="325">
        <f t="shared" si="26"/>
        <v>22</v>
      </c>
      <c r="I172" s="325">
        <f t="shared" si="26"/>
        <v>34</v>
      </c>
      <c r="J172" s="325">
        <f t="shared" si="26"/>
        <v>56</v>
      </c>
      <c r="K172" s="325">
        <f t="shared" si="26"/>
        <v>82</v>
      </c>
      <c r="L172" s="325">
        <f t="shared" si="26"/>
        <v>26</v>
      </c>
      <c r="M172" s="325">
        <f t="shared" si="26"/>
        <v>34</v>
      </c>
      <c r="N172" s="325">
        <f t="shared" si="26"/>
        <v>21</v>
      </c>
      <c r="O172" s="325">
        <f t="shared" si="26"/>
        <v>38</v>
      </c>
      <c r="P172" s="325">
        <f t="shared" si="26"/>
        <v>58</v>
      </c>
      <c r="Q172" s="325">
        <f t="shared" si="26"/>
        <v>49</v>
      </c>
      <c r="R172" s="325">
        <f t="shared" si="26"/>
        <v>45</v>
      </c>
      <c r="S172" s="325">
        <f>SUM(S156:S171)</f>
        <v>37</v>
      </c>
      <c r="T172" s="325">
        <f t="shared" si="26"/>
        <v>34</v>
      </c>
      <c r="U172" s="325">
        <f t="shared" si="24"/>
        <v>826</v>
      </c>
      <c r="V172" s="424">
        <f>SUM(AVERAGE(C172:T172))</f>
        <v>45.888888888888886</v>
      </c>
    </row>
    <row r="173" spans="1:22">
      <c r="A173" s="154"/>
      <c r="B173" s="154"/>
      <c r="C173" s="134" t="s">
        <v>0</v>
      </c>
      <c r="D173" s="134" t="s">
        <v>1</v>
      </c>
      <c r="E173" s="134" t="s">
        <v>2</v>
      </c>
      <c r="F173" s="134" t="s">
        <v>3</v>
      </c>
      <c r="G173" s="134" t="s">
        <v>4</v>
      </c>
      <c r="H173" s="134" t="s">
        <v>5</v>
      </c>
      <c r="I173" s="134" t="s">
        <v>6</v>
      </c>
      <c r="J173" s="134" t="s">
        <v>7</v>
      </c>
      <c r="K173" s="134" t="s">
        <v>8</v>
      </c>
      <c r="L173" s="134" t="s">
        <v>9</v>
      </c>
      <c r="M173" s="134" t="s">
        <v>10</v>
      </c>
      <c r="N173" s="134" t="s">
        <v>11</v>
      </c>
      <c r="O173" s="134" t="s">
        <v>12</v>
      </c>
      <c r="P173" s="134" t="s">
        <v>13</v>
      </c>
      <c r="Q173" s="134" t="s">
        <v>14</v>
      </c>
      <c r="R173" s="134" t="s">
        <v>15</v>
      </c>
      <c r="S173" s="134" t="s">
        <v>101</v>
      </c>
      <c r="T173" s="134" t="s">
        <v>973</v>
      </c>
      <c r="U173" s="134" t="s">
        <v>38</v>
      </c>
      <c r="V173" s="231" t="s">
        <v>39</v>
      </c>
    </row>
    <row r="174" spans="1:22">
      <c r="A174" s="205"/>
      <c r="B174" s="401" t="s">
        <v>185</v>
      </c>
      <c r="C174" s="207"/>
      <c r="D174" s="207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425"/>
    </row>
    <row r="175" spans="1:22">
      <c r="A175" s="155" t="s">
        <v>40</v>
      </c>
      <c r="B175" s="155" t="s">
        <v>238</v>
      </c>
      <c r="C175" s="134">
        <v>3</v>
      </c>
      <c r="D175" s="134">
        <v>15</v>
      </c>
      <c r="E175" s="134">
        <v>3</v>
      </c>
      <c r="F175" s="134">
        <v>3</v>
      </c>
      <c r="G175" s="134">
        <v>14</v>
      </c>
      <c r="H175" s="134">
        <v>3</v>
      </c>
      <c r="I175" s="134">
        <v>3</v>
      </c>
      <c r="J175" s="134">
        <v>0</v>
      </c>
      <c r="K175" s="134">
        <v>9</v>
      </c>
      <c r="L175" s="134">
        <v>3</v>
      </c>
      <c r="M175" s="134">
        <v>0</v>
      </c>
      <c r="N175" s="134">
        <v>3</v>
      </c>
      <c r="O175" s="134">
        <v>3</v>
      </c>
      <c r="P175" s="134">
        <v>0</v>
      </c>
      <c r="Q175" s="134">
        <v>0</v>
      </c>
      <c r="R175" s="134">
        <v>0</v>
      </c>
      <c r="S175" s="134">
        <v>0</v>
      </c>
      <c r="T175" s="134">
        <v>0</v>
      </c>
      <c r="U175" s="134">
        <f t="shared" ref="U175:U191" si="27">SUM(C175:T175)</f>
        <v>62</v>
      </c>
      <c r="V175" s="231">
        <f t="shared" ref="V175:V190" si="28">U175/15</f>
        <v>4.1333333333333337</v>
      </c>
    </row>
    <row r="176" spans="1:22">
      <c r="A176" s="156" t="s">
        <v>41</v>
      </c>
      <c r="B176" s="156" t="s">
        <v>836</v>
      </c>
      <c r="C176" s="134">
        <v>0</v>
      </c>
      <c r="D176" s="134">
        <v>0</v>
      </c>
      <c r="E176" s="134">
        <v>0</v>
      </c>
      <c r="F176" s="134">
        <v>0</v>
      </c>
      <c r="G176" s="134">
        <v>0</v>
      </c>
      <c r="H176" s="134">
        <v>0</v>
      </c>
      <c r="I176" s="134">
        <v>0</v>
      </c>
      <c r="J176" s="134">
        <v>0</v>
      </c>
      <c r="K176" s="134">
        <v>0</v>
      </c>
      <c r="L176" s="134">
        <v>9</v>
      </c>
      <c r="M176" s="134">
        <v>12</v>
      </c>
      <c r="N176" s="134">
        <v>6</v>
      </c>
      <c r="O176" s="134">
        <v>0</v>
      </c>
      <c r="P176" s="134">
        <v>6</v>
      </c>
      <c r="Q176" s="134">
        <v>10</v>
      </c>
      <c r="R176" s="134">
        <v>0</v>
      </c>
      <c r="S176" s="134">
        <v>0</v>
      </c>
      <c r="T176" s="134">
        <v>0</v>
      </c>
      <c r="U176" s="134">
        <f t="shared" si="27"/>
        <v>43</v>
      </c>
      <c r="V176" s="231">
        <f t="shared" si="28"/>
        <v>2.8666666666666667</v>
      </c>
    </row>
    <row r="177" spans="1:22">
      <c r="A177" s="156" t="s">
        <v>42</v>
      </c>
      <c r="B177" s="156" t="s">
        <v>422</v>
      </c>
      <c r="C177" s="134">
        <v>0</v>
      </c>
      <c r="D177" s="134">
        <v>0</v>
      </c>
      <c r="E177" s="134">
        <v>0</v>
      </c>
      <c r="F177" s="134">
        <v>0</v>
      </c>
      <c r="G177" s="134">
        <v>0</v>
      </c>
      <c r="H177" s="134">
        <v>0</v>
      </c>
      <c r="I177" s="134">
        <v>0</v>
      </c>
      <c r="J177" s="134">
        <v>0</v>
      </c>
      <c r="K177" s="134">
        <v>0</v>
      </c>
      <c r="L177" s="134">
        <v>0</v>
      </c>
      <c r="M177" s="134">
        <v>0</v>
      </c>
      <c r="N177" s="134">
        <v>0</v>
      </c>
      <c r="O177" s="134">
        <v>0</v>
      </c>
      <c r="P177" s="134">
        <v>0</v>
      </c>
      <c r="Q177" s="134">
        <v>0</v>
      </c>
      <c r="R177" s="134">
        <v>0</v>
      </c>
      <c r="S177" s="134">
        <v>0</v>
      </c>
      <c r="T177" s="134">
        <v>0</v>
      </c>
      <c r="U177" s="134">
        <f t="shared" si="27"/>
        <v>0</v>
      </c>
      <c r="V177" s="231">
        <f t="shared" si="28"/>
        <v>0</v>
      </c>
    </row>
    <row r="178" spans="1:22">
      <c r="A178" s="156" t="s">
        <v>43</v>
      </c>
      <c r="B178" s="156" t="s">
        <v>259</v>
      </c>
      <c r="C178" s="134">
        <v>0</v>
      </c>
      <c r="D178" s="134">
        <v>6</v>
      </c>
      <c r="E178" s="134">
        <v>0</v>
      </c>
      <c r="F178" s="134">
        <v>0</v>
      </c>
      <c r="G178" s="134">
        <v>6</v>
      </c>
      <c r="H178" s="134">
        <v>6</v>
      </c>
      <c r="I178" s="134">
        <v>12</v>
      </c>
      <c r="J178" s="134">
        <v>6</v>
      </c>
      <c r="K178" s="134">
        <v>6</v>
      </c>
      <c r="L178" s="134">
        <v>0</v>
      </c>
      <c r="M178" s="134">
        <v>0</v>
      </c>
      <c r="N178" s="134">
        <v>6</v>
      </c>
      <c r="O178" s="134">
        <v>12</v>
      </c>
      <c r="P178" s="134">
        <v>0</v>
      </c>
      <c r="Q178" s="134">
        <v>0</v>
      </c>
      <c r="R178" s="134">
        <v>18</v>
      </c>
      <c r="S178" s="134">
        <v>12</v>
      </c>
      <c r="T178" s="134">
        <v>6</v>
      </c>
      <c r="U178" s="134">
        <f t="shared" si="27"/>
        <v>96</v>
      </c>
      <c r="V178" s="231">
        <f t="shared" si="28"/>
        <v>6.4</v>
      </c>
    </row>
    <row r="179" spans="1:22">
      <c r="A179" s="156" t="s">
        <v>44</v>
      </c>
      <c r="B179" s="156" t="s">
        <v>940</v>
      </c>
      <c r="C179" s="134">
        <v>6</v>
      </c>
      <c r="D179" s="134">
        <v>3</v>
      </c>
      <c r="E179" s="134">
        <v>0</v>
      </c>
      <c r="F179" s="134">
        <v>0</v>
      </c>
      <c r="G179" s="134">
        <v>0</v>
      </c>
      <c r="H179" s="134">
        <v>0</v>
      </c>
      <c r="I179" s="134">
        <v>0</v>
      </c>
      <c r="J179" s="134">
        <v>0</v>
      </c>
      <c r="K179" s="134">
        <v>0</v>
      </c>
      <c r="L179" s="134">
        <v>0</v>
      </c>
      <c r="M179" s="134">
        <v>0</v>
      </c>
      <c r="N179" s="134">
        <v>0</v>
      </c>
      <c r="O179" s="134">
        <v>0</v>
      </c>
      <c r="P179" s="134">
        <v>0</v>
      </c>
      <c r="Q179" s="134">
        <v>0</v>
      </c>
      <c r="R179" s="134">
        <v>0</v>
      </c>
      <c r="S179" s="134">
        <v>0</v>
      </c>
      <c r="T179" s="134">
        <v>0</v>
      </c>
      <c r="U179" s="134">
        <f t="shared" si="27"/>
        <v>9</v>
      </c>
      <c r="V179" s="231">
        <f t="shared" si="28"/>
        <v>0.6</v>
      </c>
    </row>
    <row r="180" spans="1:22">
      <c r="A180" s="156" t="s">
        <v>45</v>
      </c>
      <c r="B180" s="156" t="s">
        <v>204</v>
      </c>
      <c r="C180" s="134">
        <v>0</v>
      </c>
      <c r="D180" s="134">
        <v>0</v>
      </c>
      <c r="E180" s="134">
        <v>0</v>
      </c>
      <c r="F180" s="134">
        <v>0</v>
      </c>
      <c r="G180" s="134">
        <v>0</v>
      </c>
      <c r="H180" s="134">
        <v>0</v>
      </c>
      <c r="I180" s="134">
        <v>0</v>
      </c>
      <c r="J180" s="134">
        <v>0</v>
      </c>
      <c r="K180" s="134">
        <v>0</v>
      </c>
      <c r="L180" s="134">
        <v>0</v>
      </c>
      <c r="M180" s="134">
        <v>0</v>
      </c>
      <c r="N180" s="134">
        <v>0</v>
      </c>
      <c r="O180" s="134">
        <v>0</v>
      </c>
      <c r="P180" s="134">
        <v>12</v>
      </c>
      <c r="Q180" s="134">
        <v>0</v>
      </c>
      <c r="R180" s="134">
        <v>6</v>
      </c>
      <c r="S180" s="134">
        <v>12</v>
      </c>
      <c r="T180" s="134">
        <v>12</v>
      </c>
      <c r="U180" s="134">
        <f t="shared" si="27"/>
        <v>42</v>
      </c>
      <c r="V180" s="231">
        <f t="shared" si="28"/>
        <v>2.8</v>
      </c>
    </row>
    <row r="181" spans="1:22">
      <c r="A181" s="156" t="s">
        <v>46</v>
      </c>
      <c r="B181" s="156" t="s">
        <v>575</v>
      </c>
      <c r="C181" s="134">
        <v>0</v>
      </c>
      <c r="D181" s="134">
        <v>0</v>
      </c>
      <c r="E181" s="134">
        <v>0</v>
      </c>
      <c r="F181" s="134">
        <v>0</v>
      </c>
      <c r="G181" s="134">
        <v>6</v>
      </c>
      <c r="H181" s="134">
        <v>0</v>
      </c>
      <c r="I181" s="134">
        <v>0</v>
      </c>
      <c r="J181" s="134">
        <v>3</v>
      </c>
      <c r="K181" s="134">
        <v>3</v>
      </c>
      <c r="L181" s="134">
        <v>0</v>
      </c>
      <c r="M181" s="134">
        <v>0</v>
      </c>
      <c r="N181" s="134">
        <v>0</v>
      </c>
      <c r="O181" s="134">
        <v>0</v>
      </c>
      <c r="P181" s="134">
        <v>0</v>
      </c>
      <c r="Q181" s="134">
        <v>0</v>
      </c>
      <c r="R181" s="134">
        <v>0</v>
      </c>
      <c r="S181" s="134">
        <v>6</v>
      </c>
      <c r="T181" s="134">
        <v>0</v>
      </c>
      <c r="U181" s="134">
        <f t="shared" si="27"/>
        <v>18</v>
      </c>
      <c r="V181" s="231">
        <f t="shared" si="28"/>
        <v>1.2</v>
      </c>
    </row>
    <row r="182" spans="1:22">
      <c r="A182" s="155" t="s">
        <v>47</v>
      </c>
      <c r="B182" s="155" t="s">
        <v>260</v>
      </c>
      <c r="C182" s="134">
        <v>0</v>
      </c>
      <c r="D182" s="134">
        <v>3</v>
      </c>
      <c r="E182" s="134">
        <v>0</v>
      </c>
      <c r="F182" s="134">
        <v>0</v>
      </c>
      <c r="G182" s="134">
        <v>0</v>
      </c>
      <c r="H182" s="134">
        <v>3</v>
      </c>
      <c r="I182" s="134">
        <v>0</v>
      </c>
      <c r="J182" s="134">
        <v>3</v>
      </c>
      <c r="K182" s="134">
        <v>0</v>
      </c>
      <c r="L182" s="134">
        <v>3</v>
      </c>
      <c r="M182" s="134">
        <v>3</v>
      </c>
      <c r="N182" s="134">
        <v>3</v>
      </c>
      <c r="O182" s="134">
        <v>0</v>
      </c>
      <c r="P182" s="134">
        <v>0</v>
      </c>
      <c r="Q182" s="134">
        <v>3</v>
      </c>
      <c r="R182" s="134">
        <v>3</v>
      </c>
      <c r="S182" s="134">
        <v>0</v>
      </c>
      <c r="T182" s="134">
        <v>3</v>
      </c>
      <c r="U182" s="134">
        <f t="shared" si="27"/>
        <v>27</v>
      </c>
      <c r="V182" s="231">
        <f t="shared" si="28"/>
        <v>1.8</v>
      </c>
    </row>
    <row r="183" spans="1:22">
      <c r="A183" s="156" t="s">
        <v>48</v>
      </c>
      <c r="B183" s="156" t="s">
        <v>225</v>
      </c>
      <c r="C183" s="134">
        <v>0</v>
      </c>
      <c r="D183" s="134">
        <v>0</v>
      </c>
      <c r="E183" s="134">
        <v>0</v>
      </c>
      <c r="F183" s="134">
        <v>0</v>
      </c>
      <c r="G183" s="134">
        <v>0</v>
      </c>
      <c r="H183" s="134">
        <v>0</v>
      </c>
      <c r="I183" s="134">
        <v>0</v>
      </c>
      <c r="J183" s="134">
        <v>0</v>
      </c>
      <c r="K183" s="134">
        <v>3</v>
      </c>
      <c r="L183" s="134">
        <v>3</v>
      </c>
      <c r="M183" s="134">
        <v>3</v>
      </c>
      <c r="N183" s="134">
        <v>0</v>
      </c>
      <c r="O183" s="134">
        <v>6</v>
      </c>
      <c r="P183" s="134">
        <v>3</v>
      </c>
      <c r="Q183" s="134">
        <v>0</v>
      </c>
      <c r="R183" s="134">
        <v>0</v>
      </c>
      <c r="S183" s="134">
        <v>0</v>
      </c>
      <c r="T183" s="134">
        <v>0</v>
      </c>
      <c r="U183" s="134">
        <f t="shared" si="27"/>
        <v>18</v>
      </c>
      <c r="V183" s="231">
        <f t="shared" si="28"/>
        <v>1.2</v>
      </c>
    </row>
    <row r="184" spans="1:22">
      <c r="A184" s="156" t="s">
        <v>49</v>
      </c>
      <c r="B184" s="156" t="s">
        <v>257</v>
      </c>
      <c r="C184" s="134">
        <v>0</v>
      </c>
      <c r="D184" s="134">
        <v>3</v>
      </c>
      <c r="E184" s="134">
        <v>0</v>
      </c>
      <c r="F184" s="134">
        <v>0</v>
      </c>
      <c r="G184" s="134">
        <v>0</v>
      </c>
      <c r="H184" s="134">
        <v>0</v>
      </c>
      <c r="I184" s="134">
        <v>0</v>
      </c>
      <c r="J184" s="134">
        <v>3</v>
      </c>
      <c r="K184" s="134">
        <v>0</v>
      </c>
      <c r="L184" s="134">
        <v>0</v>
      </c>
      <c r="M184" s="134">
        <v>0</v>
      </c>
      <c r="N184" s="134">
        <v>3</v>
      </c>
      <c r="O184" s="134">
        <v>0</v>
      </c>
      <c r="P184" s="134">
        <v>0</v>
      </c>
      <c r="Q184" s="134">
        <v>6</v>
      </c>
      <c r="R184" s="134">
        <v>0</v>
      </c>
      <c r="S184" s="134">
        <v>3</v>
      </c>
      <c r="T184" s="134">
        <v>0</v>
      </c>
      <c r="U184" s="134">
        <f t="shared" si="27"/>
        <v>18</v>
      </c>
      <c r="V184" s="231">
        <f t="shared" si="28"/>
        <v>1.2</v>
      </c>
    </row>
    <row r="185" spans="1:22">
      <c r="A185" s="156" t="s">
        <v>50</v>
      </c>
      <c r="B185" s="156" t="s">
        <v>347</v>
      </c>
      <c r="C185" s="134">
        <v>3</v>
      </c>
      <c r="D185" s="134">
        <v>0</v>
      </c>
      <c r="E185" s="134">
        <v>0</v>
      </c>
      <c r="F185" s="134">
        <v>0</v>
      </c>
      <c r="G185" s="134">
        <v>9</v>
      </c>
      <c r="H185" s="134">
        <v>3</v>
      </c>
      <c r="I185" s="134">
        <v>0</v>
      </c>
      <c r="J185" s="134">
        <v>0</v>
      </c>
      <c r="K185" s="134">
        <v>0</v>
      </c>
      <c r="L185" s="134">
        <v>0</v>
      </c>
      <c r="M185" s="134">
        <v>0</v>
      </c>
      <c r="N185" s="134">
        <v>0</v>
      </c>
      <c r="O185" s="134">
        <v>0</v>
      </c>
      <c r="P185" s="134">
        <v>0</v>
      </c>
      <c r="Q185" s="134">
        <v>0</v>
      </c>
      <c r="R185" s="134">
        <v>0</v>
      </c>
      <c r="S185" s="134">
        <v>0</v>
      </c>
      <c r="T185" s="134">
        <v>0</v>
      </c>
      <c r="U185" s="134">
        <f t="shared" si="27"/>
        <v>15</v>
      </c>
      <c r="V185" s="231">
        <f t="shared" si="28"/>
        <v>1</v>
      </c>
    </row>
    <row r="186" spans="1:22">
      <c r="A186" s="156" t="s">
        <v>51</v>
      </c>
      <c r="B186" s="156" t="s">
        <v>419</v>
      </c>
      <c r="C186" s="134">
        <v>0</v>
      </c>
      <c r="D186" s="134">
        <v>0</v>
      </c>
      <c r="E186" s="134">
        <v>3</v>
      </c>
      <c r="F186" s="134">
        <v>0</v>
      </c>
      <c r="G186" s="134">
        <v>6</v>
      </c>
      <c r="H186" s="134">
        <v>0</v>
      </c>
      <c r="I186" s="134">
        <v>0</v>
      </c>
      <c r="J186" s="134">
        <v>0</v>
      </c>
      <c r="K186" s="134">
        <v>3</v>
      </c>
      <c r="L186" s="134">
        <v>0</v>
      </c>
      <c r="M186" s="134">
        <v>3</v>
      </c>
      <c r="N186" s="134">
        <v>0</v>
      </c>
      <c r="O186" s="134">
        <v>0</v>
      </c>
      <c r="P186" s="134">
        <v>0</v>
      </c>
      <c r="Q186" s="134">
        <v>0</v>
      </c>
      <c r="R186" s="134">
        <v>0</v>
      </c>
      <c r="S186" s="134">
        <v>0</v>
      </c>
      <c r="T186" s="134">
        <v>0</v>
      </c>
      <c r="U186" s="134">
        <f t="shared" si="27"/>
        <v>15</v>
      </c>
      <c r="V186" s="231">
        <f t="shared" si="28"/>
        <v>1</v>
      </c>
    </row>
    <row r="187" spans="1:22">
      <c r="A187" s="156" t="s">
        <v>52</v>
      </c>
      <c r="B187" s="156" t="s">
        <v>305</v>
      </c>
      <c r="C187" s="134">
        <v>7</v>
      </c>
      <c r="D187" s="134">
        <v>6</v>
      </c>
      <c r="E187" s="134">
        <v>6</v>
      </c>
      <c r="F187" s="134">
        <v>13</v>
      </c>
      <c r="G187" s="134">
        <v>9</v>
      </c>
      <c r="H187" s="134">
        <v>4</v>
      </c>
      <c r="I187" s="134">
        <v>8</v>
      </c>
      <c r="J187" s="134">
        <v>3</v>
      </c>
      <c r="K187" s="134">
        <v>0</v>
      </c>
      <c r="L187" s="134">
        <v>7</v>
      </c>
      <c r="M187" s="134">
        <v>12</v>
      </c>
      <c r="N187" s="134">
        <v>8</v>
      </c>
      <c r="O187" s="134">
        <v>6</v>
      </c>
      <c r="P187" s="134">
        <v>9</v>
      </c>
      <c r="Q187" s="134">
        <v>0</v>
      </c>
      <c r="R187" s="134">
        <v>14</v>
      </c>
      <c r="S187" s="134">
        <v>8</v>
      </c>
      <c r="T187" s="134">
        <v>11</v>
      </c>
      <c r="U187" s="134">
        <f t="shared" si="27"/>
        <v>131</v>
      </c>
      <c r="V187" s="231">
        <f t="shared" si="28"/>
        <v>8.7333333333333325</v>
      </c>
    </row>
    <row r="188" spans="1:22">
      <c r="A188" s="156" t="s">
        <v>53</v>
      </c>
      <c r="B188" s="156" t="s">
        <v>420</v>
      </c>
      <c r="C188" s="134">
        <v>9</v>
      </c>
      <c r="D188" s="134">
        <v>15</v>
      </c>
      <c r="E188" s="134">
        <v>12</v>
      </c>
      <c r="F188" s="134">
        <v>1</v>
      </c>
      <c r="G188" s="134">
        <v>19</v>
      </c>
      <c r="H188" s="134">
        <v>10</v>
      </c>
      <c r="I188" s="134">
        <v>0</v>
      </c>
      <c r="J188" s="134">
        <v>10</v>
      </c>
      <c r="K188" s="134">
        <v>7</v>
      </c>
      <c r="L188" s="134">
        <v>9</v>
      </c>
      <c r="M188" s="134">
        <v>11</v>
      </c>
      <c r="N188" s="134">
        <v>2</v>
      </c>
      <c r="O188" s="134">
        <v>9</v>
      </c>
      <c r="P188" s="134">
        <v>12</v>
      </c>
      <c r="Q188" s="134">
        <v>5</v>
      </c>
      <c r="R188" s="134">
        <v>11</v>
      </c>
      <c r="S188" s="134">
        <v>7</v>
      </c>
      <c r="T188" s="134">
        <v>7</v>
      </c>
      <c r="U188" s="134">
        <f t="shared" si="27"/>
        <v>156</v>
      </c>
      <c r="V188" s="231">
        <f t="shared" si="28"/>
        <v>10.4</v>
      </c>
    </row>
    <row r="189" spans="1:22">
      <c r="A189" s="156" t="s">
        <v>156</v>
      </c>
      <c r="B189" s="156" t="s">
        <v>330</v>
      </c>
      <c r="C189" s="134">
        <v>0</v>
      </c>
      <c r="D189" s="134">
        <v>0</v>
      </c>
      <c r="E189" s="134">
        <v>6</v>
      </c>
      <c r="F189" s="134">
        <v>0</v>
      </c>
      <c r="G189" s="134">
        <v>0</v>
      </c>
      <c r="H189" s="134">
        <v>0</v>
      </c>
      <c r="I189" s="134">
        <v>0</v>
      </c>
      <c r="J189" s="134">
        <v>6</v>
      </c>
      <c r="K189" s="134">
        <v>0</v>
      </c>
      <c r="L189" s="134">
        <v>0</v>
      </c>
      <c r="M189" s="134">
        <v>0</v>
      </c>
      <c r="N189" s="134">
        <v>0</v>
      </c>
      <c r="O189" s="134">
        <v>0</v>
      </c>
      <c r="P189" s="134">
        <v>0</v>
      </c>
      <c r="Q189" s="134">
        <v>0</v>
      </c>
      <c r="R189" s="134">
        <v>0</v>
      </c>
      <c r="S189" s="134">
        <v>0</v>
      </c>
      <c r="T189" s="134">
        <v>0</v>
      </c>
      <c r="U189" s="134">
        <f t="shared" si="27"/>
        <v>12</v>
      </c>
      <c r="V189" s="231">
        <f t="shared" si="28"/>
        <v>0.8</v>
      </c>
    </row>
    <row r="190" spans="1:22">
      <c r="A190" s="156" t="s">
        <v>157</v>
      </c>
      <c r="B190" s="156" t="s">
        <v>325</v>
      </c>
      <c r="C190" s="134">
        <v>0</v>
      </c>
      <c r="D190" s="134">
        <v>0</v>
      </c>
      <c r="E190" s="134">
        <v>12</v>
      </c>
      <c r="F190" s="134">
        <v>0</v>
      </c>
      <c r="G190" s="134">
        <v>6</v>
      </c>
      <c r="H190" s="134">
        <v>6</v>
      </c>
      <c r="I190" s="134">
        <v>0</v>
      </c>
      <c r="J190" s="134">
        <v>0</v>
      </c>
      <c r="K190" s="134">
        <v>0</v>
      </c>
      <c r="L190" s="134">
        <v>6</v>
      </c>
      <c r="M190" s="134">
        <v>0</v>
      </c>
      <c r="N190" s="134">
        <v>12</v>
      </c>
      <c r="O190" s="134">
        <v>6</v>
      </c>
      <c r="P190" s="134">
        <v>6</v>
      </c>
      <c r="Q190" s="134">
        <v>0</v>
      </c>
      <c r="R190" s="134">
        <v>12</v>
      </c>
      <c r="S190" s="134">
        <v>0</v>
      </c>
      <c r="T190" s="134">
        <v>0</v>
      </c>
      <c r="U190" s="134">
        <f t="shared" si="27"/>
        <v>66</v>
      </c>
      <c r="V190" s="231">
        <f t="shared" si="28"/>
        <v>4.4000000000000004</v>
      </c>
    </row>
    <row r="191" spans="1:22">
      <c r="A191" s="206"/>
      <c r="B191" s="399" t="s">
        <v>28</v>
      </c>
      <c r="C191" s="400">
        <f t="shared" ref="C191:T191" si="29">SUM(C175:C190)</f>
        <v>28</v>
      </c>
      <c r="D191" s="400">
        <f t="shared" si="29"/>
        <v>51</v>
      </c>
      <c r="E191" s="400">
        <f t="shared" si="29"/>
        <v>42</v>
      </c>
      <c r="F191" s="400">
        <f t="shared" si="29"/>
        <v>17</v>
      </c>
      <c r="G191" s="400">
        <f t="shared" si="29"/>
        <v>75</v>
      </c>
      <c r="H191" s="400">
        <f t="shared" si="29"/>
        <v>35</v>
      </c>
      <c r="I191" s="400">
        <f t="shared" si="29"/>
        <v>23</v>
      </c>
      <c r="J191" s="400">
        <f t="shared" si="29"/>
        <v>34</v>
      </c>
      <c r="K191" s="400">
        <f t="shared" si="29"/>
        <v>31</v>
      </c>
      <c r="L191" s="400">
        <f t="shared" si="29"/>
        <v>40</v>
      </c>
      <c r="M191" s="400">
        <f t="shared" si="29"/>
        <v>44</v>
      </c>
      <c r="N191" s="400">
        <f t="shared" si="29"/>
        <v>43</v>
      </c>
      <c r="O191" s="400">
        <f t="shared" si="29"/>
        <v>42</v>
      </c>
      <c r="P191" s="400">
        <f t="shared" si="29"/>
        <v>48</v>
      </c>
      <c r="Q191" s="400">
        <f t="shared" si="29"/>
        <v>24</v>
      </c>
      <c r="R191" s="400">
        <f t="shared" si="29"/>
        <v>64</v>
      </c>
      <c r="S191" s="400">
        <f>SUM(S175:S190)</f>
        <v>48</v>
      </c>
      <c r="T191" s="400">
        <f t="shared" si="29"/>
        <v>39</v>
      </c>
      <c r="U191" s="400">
        <f t="shared" si="27"/>
        <v>728</v>
      </c>
      <c r="V191" s="426">
        <f>SUM(AVERAGE(C191:T191))</f>
        <v>40.444444444444443</v>
      </c>
    </row>
    <row r="192" spans="1:22">
      <c r="A192" s="154"/>
      <c r="B192" s="154"/>
      <c r="C192" s="134" t="s">
        <v>0</v>
      </c>
      <c r="D192" s="134" t="s">
        <v>1</v>
      </c>
      <c r="E192" s="134" t="s">
        <v>2</v>
      </c>
      <c r="F192" s="134" t="s">
        <v>3</v>
      </c>
      <c r="G192" s="134" t="s">
        <v>4</v>
      </c>
      <c r="H192" s="134" t="s">
        <v>5</v>
      </c>
      <c r="I192" s="134" t="s">
        <v>6</v>
      </c>
      <c r="J192" s="134" t="s">
        <v>7</v>
      </c>
      <c r="K192" s="134" t="s">
        <v>8</v>
      </c>
      <c r="L192" s="134" t="s">
        <v>9</v>
      </c>
      <c r="M192" s="134" t="s">
        <v>10</v>
      </c>
      <c r="N192" s="134" t="s">
        <v>11</v>
      </c>
      <c r="O192" s="134" t="s">
        <v>12</v>
      </c>
      <c r="P192" s="134" t="s">
        <v>13</v>
      </c>
      <c r="Q192" s="134" t="s">
        <v>14</v>
      </c>
      <c r="R192" s="134" t="s">
        <v>15</v>
      </c>
      <c r="S192" s="134" t="s">
        <v>16</v>
      </c>
      <c r="T192" s="134" t="s">
        <v>973</v>
      </c>
      <c r="U192" s="134" t="s">
        <v>38</v>
      </c>
      <c r="V192" s="231" t="s">
        <v>39</v>
      </c>
    </row>
    <row r="193" spans="1:22">
      <c r="A193" s="394"/>
      <c r="B193" s="396" t="s">
        <v>380</v>
      </c>
      <c r="C193" s="395"/>
      <c r="D193" s="395"/>
      <c r="E193" s="395"/>
      <c r="F193" s="395"/>
      <c r="G193" s="395"/>
      <c r="H193" s="395"/>
      <c r="I193" s="395"/>
      <c r="J193" s="395"/>
      <c r="K193" s="395"/>
      <c r="L193" s="395"/>
      <c r="M193" s="395"/>
      <c r="N193" s="395"/>
      <c r="O193" s="395"/>
      <c r="P193" s="395"/>
      <c r="Q193" s="395"/>
      <c r="R193" s="395"/>
      <c r="S193" s="395"/>
      <c r="T193" s="395"/>
      <c r="U193" s="395"/>
      <c r="V193" s="427"/>
    </row>
    <row r="194" spans="1:22">
      <c r="A194" s="268" t="s">
        <v>40</v>
      </c>
      <c r="B194" s="269" t="s">
        <v>221</v>
      </c>
      <c r="C194" s="134">
        <v>9</v>
      </c>
      <c r="D194" s="134">
        <v>0</v>
      </c>
      <c r="E194" s="134">
        <v>9</v>
      </c>
      <c r="F194" s="134">
        <v>4</v>
      </c>
      <c r="G194" s="134">
        <v>3</v>
      </c>
      <c r="H194" s="134">
        <v>6</v>
      </c>
      <c r="I194" s="134">
        <v>9</v>
      </c>
      <c r="J194" s="134">
        <v>12</v>
      </c>
      <c r="K194" s="134">
        <v>9</v>
      </c>
      <c r="L194" s="134">
        <v>9</v>
      </c>
      <c r="M194" s="134">
        <v>3</v>
      </c>
      <c r="N194" s="134">
        <v>3</v>
      </c>
      <c r="O194" s="134">
        <v>0</v>
      </c>
      <c r="P194" s="134">
        <v>6</v>
      </c>
      <c r="Q194" s="134">
        <v>6</v>
      </c>
      <c r="R194" s="134">
        <v>3</v>
      </c>
      <c r="S194" s="134">
        <v>6</v>
      </c>
      <c r="T194" s="134">
        <v>12</v>
      </c>
      <c r="U194" s="134">
        <f t="shared" ref="U194:U210" si="30">SUM(C194:T194)</f>
        <v>109</v>
      </c>
      <c r="V194" s="231">
        <f t="shared" ref="V194:V209" si="31">U194/15</f>
        <v>7.2666666666666666</v>
      </c>
    </row>
    <row r="195" spans="1:22">
      <c r="A195" s="270" t="s">
        <v>41</v>
      </c>
      <c r="B195" s="270" t="s">
        <v>258</v>
      </c>
      <c r="C195" s="134">
        <v>6</v>
      </c>
      <c r="D195" s="134">
        <v>9</v>
      </c>
      <c r="E195" s="134">
        <v>6</v>
      </c>
      <c r="F195" s="134">
        <v>6</v>
      </c>
      <c r="G195" s="134">
        <v>0</v>
      </c>
      <c r="H195" s="134">
        <v>6</v>
      </c>
      <c r="I195" s="134">
        <v>6</v>
      </c>
      <c r="J195" s="134">
        <v>0</v>
      </c>
      <c r="K195" s="134">
        <v>3</v>
      </c>
      <c r="L195" s="134">
        <v>6</v>
      </c>
      <c r="M195" s="134">
        <v>3</v>
      </c>
      <c r="N195" s="134">
        <v>6</v>
      </c>
      <c r="O195" s="134">
        <v>0</v>
      </c>
      <c r="P195" s="134">
        <v>3</v>
      </c>
      <c r="Q195" s="134">
        <v>3</v>
      </c>
      <c r="R195" s="134">
        <v>3</v>
      </c>
      <c r="S195" s="134">
        <v>3</v>
      </c>
      <c r="T195" s="134">
        <v>6</v>
      </c>
      <c r="U195" s="134">
        <f t="shared" si="30"/>
        <v>75</v>
      </c>
      <c r="V195" s="231">
        <f t="shared" si="31"/>
        <v>5</v>
      </c>
    </row>
    <row r="196" spans="1:22">
      <c r="A196" s="270" t="s">
        <v>42</v>
      </c>
      <c r="B196" s="270" t="s">
        <v>729</v>
      </c>
      <c r="C196" s="134">
        <v>0</v>
      </c>
      <c r="D196" s="134">
        <v>0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0</v>
      </c>
      <c r="L196" s="134">
        <v>0</v>
      </c>
      <c r="M196" s="134">
        <v>0</v>
      </c>
      <c r="N196" s="134">
        <v>0</v>
      </c>
      <c r="O196" s="134">
        <v>0</v>
      </c>
      <c r="P196" s="134">
        <v>0</v>
      </c>
      <c r="Q196" s="134">
        <v>0</v>
      </c>
      <c r="R196" s="134">
        <v>0</v>
      </c>
      <c r="S196" s="134">
        <v>0</v>
      </c>
      <c r="T196" s="134">
        <v>0</v>
      </c>
      <c r="U196" s="134">
        <f t="shared" si="30"/>
        <v>0</v>
      </c>
      <c r="V196" s="231">
        <f t="shared" si="31"/>
        <v>0</v>
      </c>
    </row>
    <row r="197" spans="1:22">
      <c r="A197" s="270" t="s">
        <v>43</v>
      </c>
      <c r="B197" s="270" t="s">
        <v>310</v>
      </c>
      <c r="C197" s="134">
        <v>0</v>
      </c>
      <c r="D197" s="134">
        <v>0</v>
      </c>
      <c r="E197" s="134">
        <v>6</v>
      </c>
      <c r="F197" s="134">
        <v>12</v>
      </c>
      <c r="G197" s="134">
        <v>6</v>
      </c>
      <c r="H197" s="134">
        <v>6</v>
      </c>
      <c r="I197" s="134">
        <v>0</v>
      </c>
      <c r="J197" s="134">
        <v>0</v>
      </c>
      <c r="K197" s="134">
        <v>0</v>
      </c>
      <c r="L197" s="134">
        <v>6</v>
      </c>
      <c r="M197" s="134">
        <v>6</v>
      </c>
      <c r="N197" s="134">
        <v>0</v>
      </c>
      <c r="O197" s="134">
        <v>0</v>
      </c>
      <c r="P197" s="134">
        <v>0</v>
      </c>
      <c r="Q197" s="134">
        <v>6</v>
      </c>
      <c r="R197" s="134">
        <v>0</v>
      </c>
      <c r="S197" s="134">
        <v>0</v>
      </c>
      <c r="T197" s="134">
        <v>0</v>
      </c>
      <c r="U197" s="134">
        <f t="shared" si="30"/>
        <v>48</v>
      </c>
      <c r="V197" s="231">
        <f t="shared" si="31"/>
        <v>3.2</v>
      </c>
    </row>
    <row r="198" spans="1:22">
      <c r="A198" s="271" t="s">
        <v>44</v>
      </c>
      <c r="B198" s="271" t="s">
        <v>423</v>
      </c>
      <c r="C198" s="134">
        <v>0</v>
      </c>
      <c r="D198" s="134">
        <v>0</v>
      </c>
      <c r="E198" s="134">
        <v>0</v>
      </c>
      <c r="F198" s="134">
        <v>3</v>
      </c>
      <c r="G198" s="134">
        <v>6</v>
      </c>
      <c r="H198" s="134">
        <v>0</v>
      </c>
      <c r="I198" s="134">
        <v>0</v>
      </c>
      <c r="J198" s="134">
        <v>0</v>
      </c>
      <c r="K198" s="134">
        <v>0</v>
      </c>
      <c r="L198" s="134">
        <v>0</v>
      </c>
      <c r="M198" s="134">
        <v>0</v>
      </c>
      <c r="N198" s="134">
        <v>0</v>
      </c>
      <c r="O198" s="134">
        <v>6</v>
      </c>
      <c r="P198" s="134">
        <v>0</v>
      </c>
      <c r="Q198" s="134">
        <v>0</v>
      </c>
      <c r="R198" s="134">
        <v>0</v>
      </c>
      <c r="S198" s="134">
        <v>6</v>
      </c>
      <c r="T198" s="134">
        <v>0</v>
      </c>
      <c r="U198" s="134">
        <f t="shared" si="30"/>
        <v>21</v>
      </c>
      <c r="V198" s="231">
        <f t="shared" si="31"/>
        <v>1.4</v>
      </c>
    </row>
    <row r="199" spans="1:22">
      <c r="A199" s="270" t="s">
        <v>45</v>
      </c>
      <c r="B199" s="270" t="s">
        <v>759</v>
      </c>
      <c r="C199" s="134">
        <v>6</v>
      </c>
      <c r="D199" s="134">
        <v>0</v>
      </c>
      <c r="E199" s="134">
        <v>0</v>
      </c>
      <c r="F199" s="134">
        <v>0</v>
      </c>
      <c r="G199" s="134">
        <v>0</v>
      </c>
      <c r="H199" s="134">
        <v>0</v>
      </c>
      <c r="I199" s="134">
        <v>0</v>
      </c>
      <c r="J199" s="134">
        <v>0</v>
      </c>
      <c r="K199" s="134">
        <v>0</v>
      </c>
      <c r="L199" s="134">
        <v>6</v>
      </c>
      <c r="M199" s="134">
        <v>0</v>
      </c>
      <c r="N199" s="134">
        <v>0</v>
      </c>
      <c r="O199" s="134">
        <v>0</v>
      </c>
      <c r="P199" s="134">
        <v>0</v>
      </c>
      <c r="Q199" s="134">
        <v>0</v>
      </c>
      <c r="R199" s="134">
        <v>0</v>
      </c>
      <c r="S199" s="134">
        <v>0</v>
      </c>
      <c r="T199" s="134">
        <v>0</v>
      </c>
      <c r="U199" s="134">
        <f t="shared" si="30"/>
        <v>12</v>
      </c>
      <c r="V199" s="231">
        <f t="shared" si="31"/>
        <v>0.8</v>
      </c>
    </row>
    <row r="200" spans="1:22">
      <c r="A200" s="270" t="s">
        <v>46</v>
      </c>
      <c r="B200" s="270" t="s">
        <v>425</v>
      </c>
      <c r="C200" s="134">
        <v>0</v>
      </c>
      <c r="D200" s="134">
        <v>0</v>
      </c>
      <c r="E200" s="134">
        <v>6</v>
      </c>
      <c r="F200" s="134">
        <v>0</v>
      </c>
      <c r="G200" s="134">
        <v>0</v>
      </c>
      <c r="H200" s="134">
        <v>0</v>
      </c>
      <c r="I200" s="134">
        <v>3</v>
      </c>
      <c r="J200" s="134">
        <v>0</v>
      </c>
      <c r="K200" s="134">
        <v>0</v>
      </c>
      <c r="L200" s="134">
        <v>0</v>
      </c>
      <c r="M200" s="134">
        <v>0</v>
      </c>
      <c r="N200" s="134">
        <v>6</v>
      </c>
      <c r="O200" s="134">
        <v>3</v>
      </c>
      <c r="P200" s="134">
        <v>9</v>
      </c>
      <c r="Q200" s="134">
        <v>0</v>
      </c>
      <c r="R200" s="134">
        <v>6</v>
      </c>
      <c r="S200" s="134">
        <v>0</v>
      </c>
      <c r="T200" s="134">
        <v>0</v>
      </c>
      <c r="U200" s="134">
        <f t="shared" si="30"/>
        <v>33</v>
      </c>
      <c r="V200" s="231">
        <f t="shared" si="31"/>
        <v>2.2000000000000002</v>
      </c>
    </row>
    <row r="201" spans="1:22">
      <c r="A201" s="268" t="s">
        <v>47</v>
      </c>
      <c r="B201" s="268" t="s">
        <v>426</v>
      </c>
      <c r="C201" s="134">
        <v>0</v>
      </c>
      <c r="D201" s="134">
        <v>0</v>
      </c>
      <c r="E201" s="134">
        <v>0</v>
      </c>
      <c r="F201" s="134">
        <v>0</v>
      </c>
      <c r="G201" s="134">
        <v>0</v>
      </c>
      <c r="H201" s="134">
        <v>0</v>
      </c>
      <c r="I201" s="134">
        <v>0</v>
      </c>
      <c r="J201" s="134">
        <v>0</v>
      </c>
      <c r="K201" s="134">
        <v>0</v>
      </c>
      <c r="L201" s="134">
        <v>0</v>
      </c>
      <c r="M201" s="134">
        <v>0</v>
      </c>
      <c r="N201" s="134">
        <v>0</v>
      </c>
      <c r="O201" s="134">
        <v>0</v>
      </c>
      <c r="P201" s="134">
        <v>0</v>
      </c>
      <c r="Q201" s="134">
        <v>0</v>
      </c>
      <c r="R201" s="134">
        <v>0</v>
      </c>
      <c r="S201" s="134">
        <v>0</v>
      </c>
      <c r="T201" s="134">
        <v>3</v>
      </c>
      <c r="U201" s="134">
        <f t="shared" si="30"/>
        <v>3</v>
      </c>
      <c r="V201" s="231">
        <f t="shared" si="31"/>
        <v>0.2</v>
      </c>
    </row>
    <row r="202" spans="1:22">
      <c r="A202" s="270" t="s">
        <v>48</v>
      </c>
      <c r="B202" s="270" t="s">
        <v>699</v>
      </c>
      <c r="C202" s="134">
        <v>0</v>
      </c>
      <c r="D202" s="134">
        <v>3</v>
      </c>
      <c r="E202" s="134">
        <v>0</v>
      </c>
      <c r="F202" s="134">
        <v>0</v>
      </c>
      <c r="G202" s="134">
        <v>0</v>
      </c>
      <c r="H202" s="134">
        <v>0</v>
      </c>
      <c r="I202" s="134">
        <v>0</v>
      </c>
      <c r="J202" s="134">
        <v>0</v>
      </c>
      <c r="K202" s="134">
        <v>0</v>
      </c>
      <c r="L202" s="134">
        <v>0</v>
      </c>
      <c r="M202" s="134">
        <v>0</v>
      </c>
      <c r="N202" s="134">
        <v>3</v>
      </c>
      <c r="O202" s="134">
        <v>0</v>
      </c>
      <c r="P202" s="134">
        <v>0</v>
      </c>
      <c r="Q202" s="134">
        <v>0</v>
      </c>
      <c r="R202" s="134">
        <v>3</v>
      </c>
      <c r="S202" s="134">
        <v>3</v>
      </c>
      <c r="T202" s="134">
        <v>0</v>
      </c>
      <c r="U202" s="134">
        <f t="shared" si="30"/>
        <v>12</v>
      </c>
      <c r="V202" s="231">
        <f t="shared" si="31"/>
        <v>0.8</v>
      </c>
    </row>
    <row r="203" spans="1:22">
      <c r="A203" s="270" t="s">
        <v>49</v>
      </c>
      <c r="B203" s="270" t="s">
        <v>427</v>
      </c>
      <c r="C203" s="134">
        <v>3</v>
      </c>
      <c r="D203" s="134">
        <v>3</v>
      </c>
      <c r="E203" s="134">
        <v>0</v>
      </c>
      <c r="F203" s="134">
        <v>0</v>
      </c>
      <c r="G203" s="134">
        <v>0</v>
      </c>
      <c r="H203" s="134">
        <v>3</v>
      </c>
      <c r="I203" s="134">
        <v>0</v>
      </c>
      <c r="J203" s="134">
        <v>0</v>
      </c>
      <c r="K203" s="134">
        <v>0</v>
      </c>
      <c r="L203" s="134">
        <v>0</v>
      </c>
      <c r="M203" s="134">
        <v>0</v>
      </c>
      <c r="N203" s="134">
        <v>0</v>
      </c>
      <c r="O203" s="134">
        <v>0</v>
      </c>
      <c r="P203" s="134">
        <v>0</v>
      </c>
      <c r="Q203" s="134">
        <v>0</v>
      </c>
      <c r="R203" s="134">
        <v>0</v>
      </c>
      <c r="S203" s="134">
        <v>0</v>
      </c>
      <c r="T203" s="134">
        <v>3</v>
      </c>
      <c r="U203" s="134">
        <f t="shared" si="30"/>
        <v>12</v>
      </c>
      <c r="V203" s="231">
        <f t="shared" si="31"/>
        <v>0.8</v>
      </c>
    </row>
    <row r="204" spans="1:22">
      <c r="A204" s="270" t="s">
        <v>50</v>
      </c>
      <c r="B204" s="270" t="s">
        <v>301</v>
      </c>
      <c r="C204" s="134">
        <v>6</v>
      </c>
      <c r="D204" s="134">
        <v>0</v>
      </c>
      <c r="E204" s="134">
        <v>0</v>
      </c>
      <c r="F204" s="134">
        <v>0</v>
      </c>
      <c r="G204" s="134">
        <v>0</v>
      </c>
      <c r="H204" s="134">
        <v>3</v>
      </c>
      <c r="I204" s="134">
        <v>3</v>
      </c>
      <c r="J204" s="134">
        <v>0</v>
      </c>
      <c r="K204" s="134">
        <v>0</v>
      </c>
      <c r="L204" s="134">
        <v>0</v>
      </c>
      <c r="M204" s="134">
        <v>0</v>
      </c>
      <c r="N204" s="134">
        <v>0</v>
      </c>
      <c r="O204" s="134">
        <v>0</v>
      </c>
      <c r="P204" s="134">
        <v>0</v>
      </c>
      <c r="Q204" s="134">
        <v>3</v>
      </c>
      <c r="R204" s="134">
        <v>0</v>
      </c>
      <c r="S204" s="134">
        <v>0</v>
      </c>
      <c r="T204" s="134">
        <v>0</v>
      </c>
      <c r="U204" s="134">
        <f t="shared" si="30"/>
        <v>15</v>
      </c>
      <c r="V204" s="231">
        <f t="shared" si="31"/>
        <v>1</v>
      </c>
    </row>
    <row r="205" spans="1:22">
      <c r="A205" s="268" t="s">
        <v>51</v>
      </c>
      <c r="B205" s="268" t="s">
        <v>428</v>
      </c>
      <c r="C205" s="134">
        <v>0</v>
      </c>
      <c r="D205" s="134">
        <v>0</v>
      </c>
      <c r="E205" s="134">
        <v>0</v>
      </c>
      <c r="F205" s="134">
        <v>3</v>
      </c>
      <c r="G205" s="134">
        <v>0</v>
      </c>
      <c r="H205" s="134">
        <v>3</v>
      </c>
      <c r="I205" s="134">
        <v>0</v>
      </c>
      <c r="J205" s="134">
        <v>0</v>
      </c>
      <c r="K205" s="134">
        <v>0</v>
      </c>
      <c r="L205" s="134">
        <v>0</v>
      </c>
      <c r="M205" s="134">
        <v>0</v>
      </c>
      <c r="N205" s="134">
        <v>0</v>
      </c>
      <c r="O205" s="134">
        <v>0</v>
      </c>
      <c r="P205" s="134">
        <v>0</v>
      </c>
      <c r="Q205" s="134">
        <v>0</v>
      </c>
      <c r="R205" s="134">
        <v>0</v>
      </c>
      <c r="S205" s="134">
        <v>0</v>
      </c>
      <c r="T205" s="134">
        <v>0</v>
      </c>
      <c r="U205" s="134">
        <f t="shared" si="30"/>
        <v>6</v>
      </c>
      <c r="V205" s="231">
        <f t="shared" si="31"/>
        <v>0.4</v>
      </c>
    </row>
    <row r="206" spans="1:22">
      <c r="A206" s="270" t="s">
        <v>52</v>
      </c>
      <c r="B206" s="270" t="s">
        <v>198</v>
      </c>
      <c r="C206" s="134">
        <v>9</v>
      </c>
      <c r="D206" s="134">
        <v>5</v>
      </c>
      <c r="E206" s="134">
        <v>6</v>
      </c>
      <c r="F206" s="134">
        <v>6</v>
      </c>
      <c r="G206" s="134">
        <v>11</v>
      </c>
      <c r="H206" s="134">
        <v>10</v>
      </c>
      <c r="I206" s="134">
        <v>3</v>
      </c>
      <c r="J206" s="134">
        <v>8</v>
      </c>
      <c r="K206" s="134">
        <v>10</v>
      </c>
      <c r="L206" s="134">
        <v>11</v>
      </c>
      <c r="M206" s="134">
        <v>10</v>
      </c>
      <c r="N206" s="134">
        <v>0</v>
      </c>
      <c r="O206" s="134">
        <v>13</v>
      </c>
      <c r="P206" s="134">
        <v>15</v>
      </c>
      <c r="Q206" s="134">
        <v>8</v>
      </c>
      <c r="R206" s="134">
        <v>0</v>
      </c>
      <c r="S206" s="134">
        <v>0</v>
      </c>
      <c r="T206" s="134">
        <v>11</v>
      </c>
      <c r="U206" s="134">
        <f t="shared" si="30"/>
        <v>136</v>
      </c>
      <c r="V206" s="231">
        <f t="shared" si="31"/>
        <v>9.0666666666666664</v>
      </c>
    </row>
    <row r="207" spans="1:22">
      <c r="A207" s="270" t="s">
        <v>53</v>
      </c>
      <c r="B207" s="270" t="s">
        <v>902</v>
      </c>
      <c r="C207" s="134">
        <v>4</v>
      </c>
      <c r="D207" s="134">
        <v>10</v>
      </c>
      <c r="E207" s="134">
        <v>10</v>
      </c>
      <c r="F207" s="134">
        <v>9</v>
      </c>
      <c r="G207" s="134">
        <v>7</v>
      </c>
      <c r="H207" s="134">
        <v>0</v>
      </c>
      <c r="I207" s="134">
        <v>0</v>
      </c>
      <c r="J207" s="134">
        <v>12</v>
      </c>
      <c r="K207" s="134">
        <v>10</v>
      </c>
      <c r="L207" s="134">
        <v>3</v>
      </c>
      <c r="M207" s="134">
        <v>0</v>
      </c>
      <c r="N207" s="134">
        <v>0</v>
      </c>
      <c r="O207" s="134">
        <v>5</v>
      </c>
      <c r="P207" s="134">
        <v>12</v>
      </c>
      <c r="Q207" s="134">
        <v>9</v>
      </c>
      <c r="R207" s="134">
        <v>3</v>
      </c>
      <c r="S207" s="134">
        <v>12</v>
      </c>
      <c r="T207" s="134">
        <v>12</v>
      </c>
      <c r="U207" s="134">
        <f t="shared" si="30"/>
        <v>118</v>
      </c>
      <c r="V207" s="231">
        <f t="shared" si="31"/>
        <v>7.8666666666666663</v>
      </c>
    </row>
    <row r="208" spans="1:22">
      <c r="A208" s="270" t="s">
        <v>156</v>
      </c>
      <c r="B208" s="270" t="s">
        <v>331</v>
      </c>
      <c r="C208" s="134">
        <v>0</v>
      </c>
      <c r="D208" s="134">
        <v>0</v>
      </c>
      <c r="E208" s="134">
        <v>0</v>
      </c>
      <c r="F208" s="134">
        <v>0</v>
      </c>
      <c r="G208" s="134">
        <v>0</v>
      </c>
      <c r="H208" s="134">
        <v>6</v>
      </c>
      <c r="I208" s="134">
        <v>0</v>
      </c>
      <c r="J208" s="134">
        <v>6</v>
      </c>
      <c r="K208" s="134">
        <v>6</v>
      </c>
      <c r="L208" s="134">
        <v>0</v>
      </c>
      <c r="M208" s="134">
        <v>0</v>
      </c>
      <c r="N208" s="134">
        <v>0</v>
      </c>
      <c r="O208" s="134">
        <v>0</v>
      </c>
      <c r="P208" s="134">
        <v>0</v>
      </c>
      <c r="Q208" s="134">
        <v>0</v>
      </c>
      <c r="R208" s="134">
        <v>0</v>
      </c>
      <c r="S208" s="134">
        <v>0</v>
      </c>
      <c r="T208" s="134">
        <v>0</v>
      </c>
      <c r="U208" s="134">
        <f t="shared" si="30"/>
        <v>18</v>
      </c>
      <c r="V208" s="231">
        <f t="shared" si="31"/>
        <v>1.2</v>
      </c>
    </row>
    <row r="209" spans="1:22">
      <c r="A209" s="270" t="s">
        <v>157</v>
      </c>
      <c r="B209" s="270" t="s">
        <v>319</v>
      </c>
      <c r="C209" s="134">
        <v>0</v>
      </c>
      <c r="D209" s="134">
        <v>0</v>
      </c>
      <c r="E209" s="134">
        <v>6</v>
      </c>
      <c r="F209" s="134">
        <v>0</v>
      </c>
      <c r="G209" s="134">
        <v>0</v>
      </c>
      <c r="H209" s="134">
        <v>0</v>
      </c>
      <c r="I209" s="134">
        <v>0</v>
      </c>
      <c r="J209" s="134">
        <v>0</v>
      </c>
      <c r="K209" s="134">
        <v>0</v>
      </c>
      <c r="L209" s="134">
        <v>0</v>
      </c>
      <c r="M209" s="134">
        <v>0</v>
      </c>
      <c r="N209" s="134">
        <v>0</v>
      </c>
      <c r="O209" s="134">
        <v>0</v>
      </c>
      <c r="P209" s="134">
        <v>0</v>
      </c>
      <c r="Q209" s="134">
        <v>0</v>
      </c>
      <c r="R209" s="134">
        <v>0</v>
      </c>
      <c r="S209" s="134">
        <v>0</v>
      </c>
      <c r="T209" s="134">
        <v>6</v>
      </c>
      <c r="U209" s="134">
        <f t="shared" si="30"/>
        <v>12</v>
      </c>
      <c r="V209" s="231">
        <f t="shared" si="31"/>
        <v>0.8</v>
      </c>
    </row>
    <row r="210" spans="1:22">
      <c r="A210" s="396"/>
      <c r="B210" s="397" t="s">
        <v>28</v>
      </c>
      <c r="C210" s="398">
        <f t="shared" ref="C210:T210" si="32">SUM(C194:C209)</f>
        <v>43</v>
      </c>
      <c r="D210" s="398">
        <f t="shared" si="32"/>
        <v>30</v>
      </c>
      <c r="E210" s="398">
        <f t="shared" si="32"/>
        <v>49</v>
      </c>
      <c r="F210" s="398">
        <f t="shared" si="32"/>
        <v>43</v>
      </c>
      <c r="G210" s="398">
        <f t="shared" si="32"/>
        <v>33</v>
      </c>
      <c r="H210" s="398">
        <f t="shared" si="32"/>
        <v>43</v>
      </c>
      <c r="I210" s="398">
        <f t="shared" si="32"/>
        <v>24</v>
      </c>
      <c r="J210" s="398">
        <f t="shared" si="32"/>
        <v>38</v>
      </c>
      <c r="K210" s="398">
        <f t="shared" si="32"/>
        <v>38</v>
      </c>
      <c r="L210" s="398">
        <f t="shared" si="32"/>
        <v>41</v>
      </c>
      <c r="M210" s="398">
        <f t="shared" si="32"/>
        <v>22</v>
      </c>
      <c r="N210" s="398">
        <f t="shared" si="32"/>
        <v>18</v>
      </c>
      <c r="O210" s="398">
        <f t="shared" si="32"/>
        <v>27</v>
      </c>
      <c r="P210" s="398">
        <f t="shared" si="32"/>
        <v>45</v>
      </c>
      <c r="Q210" s="398">
        <f t="shared" si="32"/>
        <v>35</v>
      </c>
      <c r="R210" s="398">
        <f t="shared" si="32"/>
        <v>18</v>
      </c>
      <c r="S210" s="398">
        <f>SUM(S194:S209)</f>
        <v>30</v>
      </c>
      <c r="T210" s="398">
        <f t="shared" si="32"/>
        <v>53</v>
      </c>
      <c r="U210" s="398">
        <f t="shared" si="30"/>
        <v>630</v>
      </c>
      <c r="V210" s="428">
        <f>SUM(AVERAGE(C210:T210))</f>
        <v>35</v>
      </c>
    </row>
    <row r="211" spans="1:22">
      <c r="A211" s="154"/>
      <c r="B211" s="154"/>
      <c r="C211" s="134" t="s">
        <v>0</v>
      </c>
      <c r="D211" s="134" t="s">
        <v>1</v>
      </c>
      <c r="E211" s="134" t="s">
        <v>2</v>
      </c>
      <c r="F211" s="134" t="s">
        <v>3</v>
      </c>
      <c r="G211" s="134" t="s">
        <v>4</v>
      </c>
      <c r="H211" s="134" t="s">
        <v>5</v>
      </c>
      <c r="I211" s="134" t="s">
        <v>6</v>
      </c>
      <c r="J211" s="134" t="s">
        <v>7</v>
      </c>
      <c r="K211" s="134" t="s">
        <v>8</v>
      </c>
      <c r="L211" s="134" t="s">
        <v>9</v>
      </c>
      <c r="M211" s="134" t="s">
        <v>10</v>
      </c>
      <c r="N211" s="134" t="s">
        <v>11</v>
      </c>
      <c r="O211" s="134" t="s">
        <v>12</v>
      </c>
      <c r="P211" s="134" t="s">
        <v>13</v>
      </c>
      <c r="Q211" s="134" t="s">
        <v>14</v>
      </c>
      <c r="R211" s="134" t="s">
        <v>15</v>
      </c>
      <c r="S211" s="134" t="s">
        <v>16</v>
      </c>
      <c r="T211" s="134" t="s">
        <v>973</v>
      </c>
      <c r="U211" s="134" t="s">
        <v>38</v>
      </c>
      <c r="V211" s="231" t="s">
        <v>39</v>
      </c>
    </row>
    <row r="212" spans="1:22">
      <c r="A212" s="164"/>
      <c r="B212" s="165" t="s">
        <v>184</v>
      </c>
      <c r="C212" s="141"/>
      <c r="D212" s="141"/>
      <c r="E212" s="142"/>
      <c r="F212" s="142"/>
      <c r="G212" s="142"/>
      <c r="H212" s="14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429"/>
    </row>
    <row r="213" spans="1:22">
      <c r="A213" s="155" t="s">
        <v>40</v>
      </c>
      <c r="B213" s="155" t="s">
        <v>302</v>
      </c>
      <c r="C213" s="134">
        <v>9</v>
      </c>
      <c r="D213" s="134">
        <v>0</v>
      </c>
      <c r="E213" s="134">
        <v>0</v>
      </c>
      <c r="F213" s="134">
        <v>0</v>
      </c>
      <c r="G213" s="134">
        <v>0</v>
      </c>
      <c r="H213" s="134">
        <v>6</v>
      </c>
      <c r="I213" s="134">
        <v>12</v>
      </c>
      <c r="J213" s="134">
        <v>7</v>
      </c>
      <c r="K213" s="134">
        <v>0</v>
      </c>
      <c r="L213" s="134">
        <v>6</v>
      </c>
      <c r="M213" s="134">
        <v>9</v>
      </c>
      <c r="N213" s="134">
        <v>3</v>
      </c>
      <c r="O213" s="134">
        <v>6</v>
      </c>
      <c r="P213" s="134">
        <v>0</v>
      </c>
      <c r="Q213" s="134">
        <v>6</v>
      </c>
      <c r="R213" s="134">
        <v>3</v>
      </c>
      <c r="S213" s="134">
        <v>0</v>
      </c>
      <c r="T213" s="134">
        <v>3</v>
      </c>
      <c r="U213" s="134">
        <f t="shared" ref="U213:U229" si="33">SUM(C213:T213)</f>
        <v>70</v>
      </c>
      <c r="V213" s="231">
        <f t="shared" ref="V213:V228" si="34">U213/15</f>
        <v>4.666666666666667</v>
      </c>
    </row>
    <row r="214" spans="1:22">
      <c r="A214" s="156" t="s">
        <v>41</v>
      </c>
      <c r="B214" s="156" t="s">
        <v>449</v>
      </c>
      <c r="C214" s="134">
        <v>11</v>
      </c>
      <c r="D214" s="134">
        <v>6</v>
      </c>
      <c r="E214" s="134">
        <v>0</v>
      </c>
      <c r="F214" s="134">
        <v>6</v>
      </c>
      <c r="G214" s="134">
        <v>1</v>
      </c>
      <c r="H214" s="134">
        <v>1</v>
      </c>
      <c r="I214" s="134">
        <v>6</v>
      </c>
      <c r="J214" s="134">
        <v>0</v>
      </c>
      <c r="K214" s="134">
        <v>0</v>
      </c>
      <c r="L214" s="134">
        <v>0</v>
      </c>
      <c r="M214" s="134">
        <v>0</v>
      </c>
      <c r="N214" s="134">
        <v>6</v>
      </c>
      <c r="O214" s="134">
        <v>6</v>
      </c>
      <c r="P214" s="134">
        <v>3</v>
      </c>
      <c r="Q214" s="134">
        <v>9</v>
      </c>
      <c r="R214" s="134">
        <v>0</v>
      </c>
      <c r="S214" s="134">
        <v>0</v>
      </c>
      <c r="T214" s="134">
        <v>6</v>
      </c>
      <c r="U214" s="134">
        <f t="shared" si="33"/>
        <v>61</v>
      </c>
      <c r="V214" s="231">
        <f t="shared" si="34"/>
        <v>4.0666666666666664</v>
      </c>
    </row>
    <row r="215" spans="1:22">
      <c r="A215" s="156" t="s">
        <v>42</v>
      </c>
      <c r="B215" s="156" t="s">
        <v>450</v>
      </c>
      <c r="C215" s="134">
        <v>0</v>
      </c>
      <c r="D215" s="134">
        <v>0</v>
      </c>
      <c r="E215" s="134">
        <v>7</v>
      </c>
      <c r="F215" s="134">
        <v>6</v>
      </c>
      <c r="G215" s="134">
        <v>6</v>
      </c>
      <c r="H215" s="134">
        <v>0</v>
      </c>
      <c r="I215" s="134">
        <v>0</v>
      </c>
      <c r="J215" s="134">
        <v>0</v>
      </c>
      <c r="K215" s="134">
        <v>3</v>
      </c>
      <c r="L215" s="134">
        <v>0</v>
      </c>
      <c r="M215" s="134">
        <v>0</v>
      </c>
      <c r="N215" s="134">
        <v>0</v>
      </c>
      <c r="O215" s="134">
        <v>0</v>
      </c>
      <c r="P215" s="134">
        <v>0</v>
      </c>
      <c r="Q215" s="134">
        <v>0</v>
      </c>
      <c r="R215" s="134">
        <v>0</v>
      </c>
      <c r="S215" s="134">
        <v>0</v>
      </c>
      <c r="T215" s="134">
        <v>0</v>
      </c>
      <c r="U215" s="134">
        <f t="shared" si="33"/>
        <v>22</v>
      </c>
      <c r="V215" s="231">
        <f t="shared" si="34"/>
        <v>1.4666666666666666</v>
      </c>
    </row>
    <row r="216" spans="1:22">
      <c r="A216" s="156" t="s">
        <v>43</v>
      </c>
      <c r="B216" s="156" t="s">
        <v>264</v>
      </c>
      <c r="C216" s="134">
        <v>0</v>
      </c>
      <c r="D216" s="134">
        <v>15</v>
      </c>
      <c r="E216" s="134">
        <v>6</v>
      </c>
      <c r="F216" s="134">
        <v>0</v>
      </c>
      <c r="G216" s="134">
        <v>0</v>
      </c>
      <c r="H216" s="134">
        <v>3</v>
      </c>
      <c r="I216" s="134">
        <v>0</v>
      </c>
      <c r="J216" s="134">
        <v>0</v>
      </c>
      <c r="K216" s="134">
        <v>0</v>
      </c>
      <c r="L216" s="134">
        <v>0</v>
      </c>
      <c r="M216" s="134">
        <v>0</v>
      </c>
      <c r="N216" s="134">
        <v>0</v>
      </c>
      <c r="O216" s="134">
        <v>0</v>
      </c>
      <c r="P216" s="134">
        <v>9</v>
      </c>
      <c r="Q216" s="134">
        <v>3</v>
      </c>
      <c r="R216" s="134">
        <v>0</v>
      </c>
      <c r="S216" s="134">
        <v>0</v>
      </c>
      <c r="T216" s="134">
        <v>0</v>
      </c>
      <c r="U216" s="134">
        <f t="shared" si="33"/>
        <v>36</v>
      </c>
      <c r="V216" s="231">
        <f t="shared" si="34"/>
        <v>2.4</v>
      </c>
    </row>
    <row r="217" spans="1:22">
      <c r="A217" s="156" t="s">
        <v>44</v>
      </c>
      <c r="B217" s="156" t="s">
        <v>233</v>
      </c>
      <c r="C217" s="134">
        <v>0</v>
      </c>
      <c r="D217" s="134">
        <v>0</v>
      </c>
      <c r="E217" s="134">
        <v>6</v>
      </c>
      <c r="F217" s="134">
        <v>6</v>
      </c>
      <c r="G217" s="134">
        <v>12</v>
      </c>
      <c r="H217" s="134">
        <v>0</v>
      </c>
      <c r="I217" s="134">
        <v>0</v>
      </c>
      <c r="J217" s="134">
        <v>0</v>
      </c>
      <c r="K217" s="134">
        <v>0</v>
      </c>
      <c r="L217" s="134">
        <v>12</v>
      </c>
      <c r="M217" s="134">
        <v>0</v>
      </c>
      <c r="N217" s="134">
        <v>2</v>
      </c>
      <c r="O217" s="134">
        <v>3</v>
      </c>
      <c r="P217" s="134">
        <v>0</v>
      </c>
      <c r="Q217" s="134">
        <v>6</v>
      </c>
      <c r="R217" s="134">
        <v>3</v>
      </c>
      <c r="S217" s="134">
        <v>0</v>
      </c>
      <c r="T217" s="134">
        <v>6</v>
      </c>
      <c r="U217" s="134">
        <f t="shared" si="33"/>
        <v>56</v>
      </c>
      <c r="V217" s="231">
        <f t="shared" si="34"/>
        <v>3.7333333333333334</v>
      </c>
    </row>
    <row r="218" spans="1:22">
      <c r="A218" s="156" t="s">
        <v>45</v>
      </c>
      <c r="B218" s="156" t="s">
        <v>224</v>
      </c>
      <c r="C218" s="134">
        <v>0</v>
      </c>
      <c r="D218" s="134">
        <v>6</v>
      </c>
      <c r="E218" s="134">
        <v>0</v>
      </c>
      <c r="F218" s="134">
        <v>0</v>
      </c>
      <c r="G218" s="134">
        <v>6</v>
      </c>
      <c r="H218" s="134">
        <v>9</v>
      </c>
      <c r="I218" s="134">
        <v>0</v>
      </c>
      <c r="J218" s="134">
        <v>9</v>
      </c>
      <c r="K218" s="134">
        <v>0</v>
      </c>
      <c r="L218" s="134">
        <v>0</v>
      </c>
      <c r="M218" s="134">
        <v>0</v>
      </c>
      <c r="N218" s="134">
        <v>3</v>
      </c>
      <c r="O218" s="134">
        <v>0</v>
      </c>
      <c r="P218" s="134">
        <v>0</v>
      </c>
      <c r="Q218" s="134">
        <v>0</v>
      </c>
      <c r="R218" s="134">
        <v>0</v>
      </c>
      <c r="S218" s="134">
        <v>0</v>
      </c>
      <c r="T218" s="134">
        <v>0</v>
      </c>
      <c r="U218" s="134">
        <f t="shared" si="33"/>
        <v>33</v>
      </c>
      <c r="V218" s="231">
        <f t="shared" si="34"/>
        <v>2.2000000000000002</v>
      </c>
    </row>
    <row r="219" spans="1:22">
      <c r="A219" s="156" t="s">
        <v>46</v>
      </c>
      <c r="B219" s="156" t="s">
        <v>870</v>
      </c>
      <c r="C219" s="134">
        <v>0</v>
      </c>
      <c r="D219" s="134">
        <v>0</v>
      </c>
      <c r="E219" s="134">
        <v>0</v>
      </c>
      <c r="F219" s="134">
        <v>0</v>
      </c>
      <c r="G219" s="134">
        <v>0</v>
      </c>
      <c r="H219" s="134">
        <v>0</v>
      </c>
      <c r="I219" s="134">
        <v>0</v>
      </c>
      <c r="J219" s="134">
        <v>0</v>
      </c>
      <c r="K219" s="134">
        <v>0</v>
      </c>
      <c r="L219" s="134">
        <v>0</v>
      </c>
      <c r="M219" s="134">
        <v>0</v>
      </c>
      <c r="N219" s="134">
        <v>0</v>
      </c>
      <c r="O219" s="134">
        <v>0</v>
      </c>
      <c r="P219" s="134">
        <v>6</v>
      </c>
      <c r="Q219" s="134">
        <v>0</v>
      </c>
      <c r="R219" s="134">
        <v>6</v>
      </c>
      <c r="S219" s="134">
        <v>6</v>
      </c>
      <c r="T219" s="134">
        <v>0</v>
      </c>
      <c r="U219" s="134">
        <f t="shared" si="33"/>
        <v>18</v>
      </c>
      <c r="V219" s="231">
        <f t="shared" si="34"/>
        <v>1.2</v>
      </c>
    </row>
    <row r="220" spans="1:22">
      <c r="A220" s="155" t="s">
        <v>47</v>
      </c>
      <c r="B220" s="155" t="s">
        <v>296</v>
      </c>
      <c r="C220" s="134">
        <v>0</v>
      </c>
      <c r="D220" s="134">
        <v>6</v>
      </c>
      <c r="E220" s="134">
        <v>0</v>
      </c>
      <c r="F220" s="134">
        <v>0</v>
      </c>
      <c r="G220" s="134">
        <v>6</v>
      </c>
      <c r="H220" s="134">
        <v>0</v>
      </c>
      <c r="I220" s="134">
        <v>9</v>
      </c>
      <c r="J220" s="134">
        <v>3</v>
      </c>
      <c r="K220" s="134">
        <v>0</v>
      </c>
      <c r="L220" s="134">
        <v>3</v>
      </c>
      <c r="M220" s="134">
        <v>3</v>
      </c>
      <c r="N220" s="134">
        <v>0</v>
      </c>
      <c r="O220" s="134">
        <v>0</v>
      </c>
      <c r="P220" s="134">
        <v>3</v>
      </c>
      <c r="Q220" s="134">
        <v>0</v>
      </c>
      <c r="R220" s="134">
        <v>0</v>
      </c>
      <c r="S220" s="134">
        <v>3</v>
      </c>
      <c r="T220" s="134">
        <v>6</v>
      </c>
      <c r="U220" s="134">
        <f t="shared" si="33"/>
        <v>42</v>
      </c>
      <c r="V220" s="231">
        <f t="shared" si="34"/>
        <v>2.8</v>
      </c>
    </row>
    <row r="221" spans="1:22">
      <c r="A221" s="270" t="s">
        <v>48</v>
      </c>
      <c r="B221" s="270" t="s">
        <v>240</v>
      </c>
      <c r="C221" s="442">
        <v>6</v>
      </c>
      <c r="D221" s="442">
        <v>3</v>
      </c>
      <c r="E221" s="442">
        <v>3</v>
      </c>
      <c r="F221" s="442">
        <v>0</v>
      </c>
      <c r="G221" s="442">
        <v>0</v>
      </c>
      <c r="H221" s="442">
        <v>3</v>
      </c>
      <c r="I221" s="442">
        <v>0</v>
      </c>
      <c r="J221" s="442">
        <v>3</v>
      </c>
      <c r="K221" s="442">
        <v>3</v>
      </c>
      <c r="L221" s="442">
        <v>0</v>
      </c>
      <c r="M221" s="442">
        <v>3</v>
      </c>
      <c r="N221" s="442">
        <v>6</v>
      </c>
      <c r="O221" s="442">
        <v>0</v>
      </c>
      <c r="P221" s="442">
        <v>0</v>
      </c>
      <c r="Q221" s="442">
        <v>0</v>
      </c>
      <c r="R221" s="442">
        <v>0</v>
      </c>
      <c r="S221" s="442">
        <v>0</v>
      </c>
      <c r="T221" s="442">
        <v>0</v>
      </c>
      <c r="U221" s="442">
        <f t="shared" si="33"/>
        <v>30</v>
      </c>
      <c r="V221" s="231">
        <f t="shared" si="34"/>
        <v>2</v>
      </c>
    </row>
    <row r="222" spans="1:22">
      <c r="A222" s="156" t="s">
        <v>49</v>
      </c>
      <c r="B222" s="156" t="s">
        <v>256</v>
      </c>
      <c r="C222" s="134">
        <v>0</v>
      </c>
      <c r="D222" s="134">
        <v>0</v>
      </c>
      <c r="E222" s="134">
        <v>0</v>
      </c>
      <c r="F222" s="134">
        <v>0</v>
      </c>
      <c r="G222" s="134">
        <v>8</v>
      </c>
      <c r="H222" s="134">
        <v>3</v>
      </c>
      <c r="I222" s="134">
        <v>0</v>
      </c>
      <c r="J222" s="134">
        <v>0</v>
      </c>
      <c r="K222" s="134">
        <v>0</v>
      </c>
      <c r="L222" s="134">
        <v>3</v>
      </c>
      <c r="M222" s="134">
        <v>0</v>
      </c>
      <c r="N222" s="134">
        <v>3</v>
      </c>
      <c r="O222" s="134">
        <v>0</v>
      </c>
      <c r="P222" s="134">
        <v>3</v>
      </c>
      <c r="Q222" s="134">
        <v>6</v>
      </c>
      <c r="R222" s="134">
        <v>3</v>
      </c>
      <c r="S222" s="134">
        <v>0</v>
      </c>
      <c r="T222" s="134">
        <v>0</v>
      </c>
      <c r="U222" s="134">
        <f t="shared" si="33"/>
        <v>29</v>
      </c>
      <c r="V222" s="231">
        <f t="shared" si="34"/>
        <v>1.9333333333333333</v>
      </c>
    </row>
    <row r="223" spans="1:22">
      <c r="A223" s="156" t="s">
        <v>50</v>
      </c>
      <c r="B223" s="156" t="s">
        <v>235</v>
      </c>
      <c r="C223" s="134">
        <v>3</v>
      </c>
      <c r="D223" s="134">
        <v>3</v>
      </c>
      <c r="E223" s="134">
        <v>0</v>
      </c>
      <c r="F223" s="134">
        <v>3</v>
      </c>
      <c r="G223" s="134">
        <v>6</v>
      </c>
      <c r="H223" s="134">
        <v>0</v>
      </c>
      <c r="I223" s="134">
        <v>3</v>
      </c>
      <c r="J223" s="134">
        <v>0</v>
      </c>
      <c r="K223" s="134">
        <v>0</v>
      </c>
      <c r="L223" s="134">
        <v>0</v>
      </c>
      <c r="M223" s="134">
        <v>0</v>
      </c>
      <c r="N223" s="134">
        <v>0</v>
      </c>
      <c r="O223" s="134">
        <v>0</v>
      </c>
      <c r="P223" s="134">
        <v>0</v>
      </c>
      <c r="Q223" s="134">
        <v>0</v>
      </c>
      <c r="R223" s="134">
        <v>0</v>
      </c>
      <c r="S223" s="134">
        <v>0</v>
      </c>
      <c r="T223" s="134">
        <v>0</v>
      </c>
      <c r="U223" s="134">
        <f t="shared" si="33"/>
        <v>18</v>
      </c>
      <c r="V223" s="231">
        <f t="shared" si="34"/>
        <v>1.2</v>
      </c>
    </row>
    <row r="224" spans="1:22">
      <c r="A224" s="156" t="s">
        <v>51</v>
      </c>
      <c r="B224" s="156" t="s">
        <v>451</v>
      </c>
      <c r="C224" s="134">
        <v>3</v>
      </c>
      <c r="D224" s="134">
        <v>0</v>
      </c>
      <c r="E224" s="134">
        <v>0</v>
      </c>
      <c r="F224" s="134">
        <v>0</v>
      </c>
      <c r="G224" s="134">
        <v>0</v>
      </c>
      <c r="H224" s="134">
        <v>6</v>
      </c>
      <c r="I224" s="134">
        <v>0</v>
      </c>
      <c r="J224" s="134">
        <v>0</v>
      </c>
      <c r="K224" s="134">
        <v>0</v>
      </c>
      <c r="L224" s="134">
        <v>0</v>
      </c>
      <c r="M224" s="134">
        <v>6</v>
      </c>
      <c r="N224" s="134">
        <v>3</v>
      </c>
      <c r="O224" s="134">
        <v>0</v>
      </c>
      <c r="P224" s="134">
        <v>0</v>
      </c>
      <c r="Q224" s="134">
        <v>0</v>
      </c>
      <c r="R224" s="134">
        <v>3</v>
      </c>
      <c r="S224" s="134">
        <v>0</v>
      </c>
      <c r="T224" s="134">
        <v>3</v>
      </c>
      <c r="U224" s="134">
        <f t="shared" si="33"/>
        <v>24</v>
      </c>
      <c r="V224" s="231">
        <f t="shared" si="34"/>
        <v>1.6</v>
      </c>
    </row>
    <row r="225" spans="1:22">
      <c r="A225" s="156" t="s">
        <v>52</v>
      </c>
      <c r="B225" s="156" t="s">
        <v>343</v>
      </c>
      <c r="C225" s="134">
        <v>2</v>
      </c>
      <c r="D225" s="134">
        <v>8</v>
      </c>
      <c r="E225" s="134">
        <v>6</v>
      </c>
      <c r="F225" s="134">
        <v>6</v>
      </c>
      <c r="G225" s="134">
        <v>8</v>
      </c>
      <c r="H225" s="134">
        <v>2</v>
      </c>
      <c r="I225" s="134">
        <v>3</v>
      </c>
      <c r="J225" s="134">
        <v>10</v>
      </c>
      <c r="K225" s="134">
        <v>9</v>
      </c>
      <c r="L225" s="134">
        <v>0</v>
      </c>
      <c r="M225" s="134">
        <v>1</v>
      </c>
      <c r="N225" s="134">
        <v>10</v>
      </c>
      <c r="O225" s="134">
        <v>0</v>
      </c>
      <c r="P225" s="134">
        <v>12</v>
      </c>
      <c r="Q225" s="134">
        <v>3</v>
      </c>
      <c r="R225" s="134">
        <v>5</v>
      </c>
      <c r="S225" s="134">
        <v>9</v>
      </c>
      <c r="T225" s="134">
        <v>9</v>
      </c>
      <c r="U225" s="134">
        <f t="shared" si="33"/>
        <v>103</v>
      </c>
      <c r="V225" s="231">
        <f t="shared" si="34"/>
        <v>6.8666666666666663</v>
      </c>
    </row>
    <row r="226" spans="1:22">
      <c r="A226" s="156" t="s">
        <v>53</v>
      </c>
      <c r="B226" s="156" t="s">
        <v>901</v>
      </c>
      <c r="C226" s="134">
        <v>5</v>
      </c>
      <c r="D226" s="134">
        <v>5</v>
      </c>
      <c r="E226" s="134">
        <v>0</v>
      </c>
      <c r="F226" s="134">
        <v>0</v>
      </c>
      <c r="G226" s="134">
        <v>12</v>
      </c>
      <c r="H226" s="134">
        <v>3</v>
      </c>
      <c r="I226" s="134">
        <v>13</v>
      </c>
      <c r="J226" s="134">
        <v>0</v>
      </c>
      <c r="K226" s="134">
        <v>0</v>
      </c>
      <c r="L226" s="134">
        <v>0</v>
      </c>
      <c r="M226" s="134">
        <v>0</v>
      </c>
      <c r="N226" s="134">
        <v>3</v>
      </c>
      <c r="O226" s="134">
        <v>2</v>
      </c>
      <c r="P226" s="134">
        <v>0</v>
      </c>
      <c r="Q226" s="134">
        <v>0</v>
      </c>
      <c r="R226" s="134">
        <v>2</v>
      </c>
      <c r="S226" s="134">
        <v>13</v>
      </c>
      <c r="T226" s="134">
        <v>10</v>
      </c>
      <c r="U226" s="134">
        <f t="shared" si="33"/>
        <v>68</v>
      </c>
      <c r="V226" s="231">
        <f t="shared" si="34"/>
        <v>4.5333333333333332</v>
      </c>
    </row>
    <row r="227" spans="1:22">
      <c r="A227" s="156" t="s">
        <v>156</v>
      </c>
      <c r="B227" s="156" t="s">
        <v>452</v>
      </c>
      <c r="C227" s="134">
        <v>0</v>
      </c>
      <c r="D227" s="134">
        <v>0</v>
      </c>
      <c r="E227" s="134">
        <v>6</v>
      </c>
      <c r="F227" s="134">
        <v>0</v>
      </c>
      <c r="G227" s="134">
        <v>0</v>
      </c>
      <c r="H227" s="134">
        <v>0</v>
      </c>
      <c r="I227" s="134">
        <v>0</v>
      </c>
      <c r="J227" s="134">
        <v>6</v>
      </c>
      <c r="K227" s="134">
        <v>0</v>
      </c>
      <c r="L227" s="134">
        <v>12</v>
      </c>
      <c r="M227" s="134">
        <v>12</v>
      </c>
      <c r="N227" s="134">
        <v>0</v>
      </c>
      <c r="O227" s="134">
        <v>0</v>
      </c>
      <c r="P227" s="134">
        <v>0</v>
      </c>
      <c r="Q227" s="134">
        <v>0</v>
      </c>
      <c r="R227" s="134">
        <v>6</v>
      </c>
      <c r="S227" s="134">
        <v>0</v>
      </c>
      <c r="T227" s="134">
        <v>0</v>
      </c>
      <c r="U227" s="134">
        <f t="shared" si="33"/>
        <v>42</v>
      </c>
      <c r="V227" s="231">
        <f t="shared" si="34"/>
        <v>2.8</v>
      </c>
    </row>
    <row r="228" spans="1:22">
      <c r="A228" s="156" t="s">
        <v>157</v>
      </c>
      <c r="B228" s="156" t="s">
        <v>322</v>
      </c>
      <c r="C228" s="134">
        <v>0</v>
      </c>
      <c r="D228" s="134">
        <v>12</v>
      </c>
      <c r="E228" s="134">
        <v>12</v>
      </c>
      <c r="F228" s="134">
        <v>0</v>
      </c>
      <c r="G228" s="134">
        <v>0</v>
      </c>
      <c r="H228" s="134">
        <v>0</v>
      </c>
      <c r="I228" s="134">
        <v>0</v>
      </c>
      <c r="J228" s="134">
        <v>0</v>
      </c>
      <c r="K228" s="134">
        <v>0</v>
      </c>
      <c r="L228" s="134">
        <v>0</v>
      </c>
      <c r="M228" s="134">
        <v>0</v>
      </c>
      <c r="N228" s="134">
        <v>0</v>
      </c>
      <c r="O228" s="134">
        <v>0</v>
      </c>
      <c r="P228" s="134">
        <v>0</v>
      </c>
      <c r="Q228" s="134">
        <v>0</v>
      </c>
      <c r="R228" s="134">
        <v>6</v>
      </c>
      <c r="S228" s="134">
        <v>0</v>
      </c>
      <c r="T228" s="134">
        <v>0</v>
      </c>
      <c r="U228" s="134">
        <f t="shared" si="33"/>
        <v>30</v>
      </c>
      <c r="V228" s="231">
        <f t="shared" si="34"/>
        <v>2</v>
      </c>
    </row>
    <row r="229" spans="1:22">
      <c r="A229" s="165"/>
      <c r="B229" s="166" t="s">
        <v>28</v>
      </c>
      <c r="C229" s="143">
        <f t="shared" ref="C229:T229" si="35">SUM(C213:C228)</f>
        <v>39</v>
      </c>
      <c r="D229" s="143">
        <f t="shared" si="35"/>
        <v>64</v>
      </c>
      <c r="E229" s="143">
        <f t="shared" si="35"/>
        <v>46</v>
      </c>
      <c r="F229" s="143">
        <f t="shared" si="35"/>
        <v>27</v>
      </c>
      <c r="G229" s="143">
        <f t="shared" si="35"/>
        <v>65</v>
      </c>
      <c r="H229" s="143">
        <f t="shared" si="35"/>
        <v>36</v>
      </c>
      <c r="I229" s="143">
        <f t="shared" si="35"/>
        <v>46</v>
      </c>
      <c r="J229" s="143">
        <f t="shared" si="35"/>
        <v>38</v>
      </c>
      <c r="K229" s="143">
        <f t="shared" si="35"/>
        <v>15</v>
      </c>
      <c r="L229" s="143">
        <f t="shared" si="35"/>
        <v>36</v>
      </c>
      <c r="M229" s="143">
        <f t="shared" si="35"/>
        <v>34</v>
      </c>
      <c r="N229" s="143">
        <f t="shared" si="35"/>
        <v>39</v>
      </c>
      <c r="O229" s="143">
        <f t="shared" si="35"/>
        <v>17</v>
      </c>
      <c r="P229" s="143">
        <f t="shared" si="35"/>
        <v>36</v>
      </c>
      <c r="Q229" s="143">
        <f t="shared" si="35"/>
        <v>33</v>
      </c>
      <c r="R229" s="143">
        <f t="shared" si="35"/>
        <v>37</v>
      </c>
      <c r="S229" s="143">
        <f>SUM(S213:S228)</f>
        <v>31</v>
      </c>
      <c r="T229" s="143">
        <f t="shared" si="35"/>
        <v>43</v>
      </c>
      <c r="U229" s="143">
        <f t="shared" si="33"/>
        <v>682</v>
      </c>
      <c r="V229" s="430">
        <f>SUM(AVERAGE(C229:T229))</f>
        <v>37.888888888888886</v>
      </c>
    </row>
    <row r="230" spans="1:22">
      <c r="A230" s="154"/>
      <c r="B230" s="154"/>
      <c r="C230" s="134" t="s">
        <v>0</v>
      </c>
      <c r="D230" s="134" t="s">
        <v>1</v>
      </c>
      <c r="E230" s="134" t="s">
        <v>2</v>
      </c>
      <c r="F230" s="134" t="s">
        <v>3</v>
      </c>
      <c r="G230" s="134" t="s">
        <v>4</v>
      </c>
      <c r="H230" s="134" t="s">
        <v>5</v>
      </c>
      <c r="I230" s="134" t="s">
        <v>6</v>
      </c>
      <c r="J230" s="134" t="s">
        <v>7</v>
      </c>
      <c r="K230" s="134" t="s">
        <v>8</v>
      </c>
      <c r="L230" s="134" t="s">
        <v>9</v>
      </c>
      <c r="M230" s="134" t="s">
        <v>10</v>
      </c>
      <c r="N230" s="134" t="s">
        <v>11</v>
      </c>
      <c r="O230" s="134" t="s">
        <v>12</v>
      </c>
      <c r="P230" s="134" t="s">
        <v>13</v>
      </c>
      <c r="Q230" s="134" t="s">
        <v>14</v>
      </c>
      <c r="R230" s="134" t="s">
        <v>15</v>
      </c>
      <c r="S230" s="134" t="s">
        <v>16</v>
      </c>
      <c r="T230" s="134" t="s">
        <v>973</v>
      </c>
      <c r="U230" s="134" t="s">
        <v>38</v>
      </c>
      <c r="V230" s="231" t="s">
        <v>39</v>
      </c>
    </row>
    <row r="231" spans="1:22">
      <c r="A231" s="209"/>
      <c r="B231" s="210" t="s">
        <v>164</v>
      </c>
      <c r="C231" s="211"/>
      <c r="D231" s="212"/>
      <c r="E231" s="212"/>
      <c r="F231" s="212"/>
      <c r="G231" s="212"/>
      <c r="H231" s="212"/>
      <c r="I231" s="212"/>
      <c r="J231" s="212"/>
      <c r="K231" s="212"/>
      <c r="L231" s="212"/>
      <c r="M231" s="212"/>
      <c r="N231" s="212"/>
      <c r="O231" s="212"/>
      <c r="P231" s="212"/>
      <c r="Q231" s="212"/>
      <c r="R231" s="212"/>
      <c r="S231" s="212"/>
      <c r="T231" s="212"/>
      <c r="U231" s="212"/>
      <c r="V231" s="431"/>
    </row>
    <row r="232" spans="1:22">
      <c r="A232" s="154" t="s">
        <v>40</v>
      </c>
      <c r="B232" s="154" t="s">
        <v>269</v>
      </c>
      <c r="C232" s="134">
        <v>18</v>
      </c>
      <c r="D232" s="134">
        <v>18</v>
      </c>
      <c r="E232" s="134">
        <v>6</v>
      </c>
      <c r="F232" s="134">
        <v>6</v>
      </c>
      <c r="G232" s="134">
        <v>3</v>
      </c>
      <c r="H232" s="134">
        <v>12</v>
      </c>
      <c r="I232" s="134">
        <v>9</v>
      </c>
      <c r="J232" s="134">
        <v>0</v>
      </c>
      <c r="K232" s="134">
        <v>0</v>
      </c>
      <c r="L232" s="134">
        <v>0</v>
      </c>
      <c r="M232" s="134">
        <v>0</v>
      </c>
      <c r="N232" s="134">
        <v>0</v>
      </c>
      <c r="O232" s="134">
        <v>0</v>
      </c>
      <c r="P232" s="134">
        <v>0</v>
      </c>
      <c r="Q232" s="134">
        <v>3</v>
      </c>
      <c r="R232" s="134">
        <v>3</v>
      </c>
      <c r="S232" s="134">
        <v>6</v>
      </c>
      <c r="T232" s="134">
        <v>3</v>
      </c>
      <c r="U232" s="134">
        <f t="shared" ref="U232:U248" si="36">SUM(C232:T232)</f>
        <v>87</v>
      </c>
      <c r="V232" s="231">
        <f t="shared" ref="V232:V247" si="37">U232/15</f>
        <v>5.8</v>
      </c>
    </row>
    <row r="233" spans="1:22">
      <c r="A233" s="154" t="s">
        <v>41</v>
      </c>
      <c r="B233" s="154" t="s">
        <v>453</v>
      </c>
      <c r="C233" s="134">
        <v>6</v>
      </c>
      <c r="D233" s="134">
        <v>6</v>
      </c>
      <c r="E233" s="134">
        <v>0</v>
      </c>
      <c r="F233" s="134">
        <v>3</v>
      </c>
      <c r="G233" s="134">
        <v>6</v>
      </c>
      <c r="H233" s="134">
        <v>9</v>
      </c>
      <c r="I233" s="134">
        <v>6</v>
      </c>
      <c r="J233" s="134">
        <v>3</v>
      </c>
      <c r="K233" s="134">
        <v>10</v>
      </c>
      <c r="L233" s="134">
        <v>0</v>
      </c>
      <c r="M233" s="134">
        <v>0</v>
      </c>
      <c r="N233" s="134">
        <v>9</v>
      </c>
      <c r="O233" s="134">
        <v>3</v>
      </c>
      <c r="P233" s="134">
        <v>6</v>
      </c>
      <c r="Q233" s="134">
        <v>0</v>
      </c>
      <c r="R233" s="134">
        <v>0</v>
      </c>
      <c r="S233" s="134">
        <v>0</v>
      </c>
      <c r="T233" s="134">
        <v>0</v>
      </c>
      <c r="U233" s="134">
        <f t="shared" si="36"/>
        <v>67</v>
      </c>
      <c r="V233" s="231">
        <f t="shared" si="37"/>
        <v>4.4666666666666668</v>
      </c>
    </row>
    <row r="234" spans="1:22">
      <c r="A234" s="154" t="s">
        <v>42</v>
      </c>
      <c r="B234" s="154" t="s">
        <v>760</v>
      </c>
      <c r="C234" s="134">
        <v>0</v>
      </c>
      <c r="D234" s="134">
        <v>0</v>
      </c>
      <c r="E234" s="134">
        <v>0</v>
      </c>
      <c r="F234" s="134">
        <v>0</v>
      </c>
      <c r="G234" s="134">
        <v>0</v>
      </c>
      <c r="H234" s="134">
        <v>0</v>
      </c>
      <c r="I234" s="134">
        <v>0</v>
      </c>
      <c r="J234" s="134">
        <v>0</v>
      </c>
      <c r="K234" s="134">
        <v>0</v>
      </c>
      <c r="L234" s="134">
        <v>3</v>
      </c>
      <c r="M234" s="134">
        <v>9</v>
      </c>
      <c r="N234" s="134">
        <v>0</v>
      </c>
      <c r="O234" s="134">
        <v>0</v>
      </c>
      <c r="P234" s="134">
        <v>0</v>
      </c>
      <c r="Q234" s="134">
        <v>0</v>
      </c>
      <c r="R234" s="134">
        <v>0</v>
      </c>
      <c r="S234" s="134">
        <v>0</v>
      </c>
      <c r="T234" s="134">
        <v>0</v>
      </c>
      <c r="U234" s="134">
        <f t="shared" si="36"/>
        <v>12</v>
      </c>
      <c r="V234" s="231">
        <f t="shared" si="37"/>
        <v>0.8</v>
      </c>
    </row>
    <row r="235" spans="1:22">
      <c r="A235" s="154" t="s">
        <v>43</v>
      </c>
      <c r="B235" s="154" t="s">
        <v>253</v>
      </c>
      <c r="C235" s="134">
        <v>8</v>
      </c>
      <c r="D235" s="134">
        <v>0</v>
      </c>
      <c r="E235" s="134">
        <v>6</v>
      </c>
      <c r="F235" s="134">
        <v>6</v>
      </c>
      <c r="G235" s="134">
        <v>12</v>
      </c>
      <c r="H235" s="134">
        <v>0</v>
      </c>
      <c r="I235" s="134">
        <v>0</v>
      </c>
      <c r="J235" s="134">
        <v>0</v>
      </c>
      <c r="K235" s="134">
        <v>0</v>
      </c>
      <c r="L235" s="134">
        <v>0</v>
      </c>
      <c r="M235" s="134">
        <v>0</v>
      </c>
      <c r="N235" s="134">
        <v>0</v>
      </c>
      <c r="O235" s="134">
        <v>0</v>
      </c>
      <c r="P235" s="134">
        <v>0</v>
      </c>
      <c r="Q235" s="134">
        <v>0</v>
      </c>
      <c r="R235" s="134">
        <v>0</v>
      </c>
      <c r="S235" s="134">
        <v>0</v>
      </c>
      <c r="T235" s="134">
        <v>0</v>
      </c>
      <c r="U235" s="134">
        <f t="shared" si="36"/>
        <v>32</v>
      </c>
      <c r="V235" s="231">
        <f t="shared" si="37"/>
        <v>2.1333333333333333</v>
      </c>
    </row>
    <row r="236" spans="1:22">
      <c r="A236" s="154" t="s">
        <v>44</v>
      </c>
      <c r="B236" s="154" t="s">
        <v>454</v>
      </c>
      <c r="C236" s="134">
        <v>0</v>
      </c>
      <c r="D236" s="134">
        <v>0</v>
      </c>
      <c r="E236" s="134">
        <v>0</v>
      </c>
      <c r="F236" s="134">
        <v>0</v>
      </c>
      <c r="G236" s="134">
        <v>3</v>
      </c>
      <c r="H236" s="134">
        <v>0</v>
      </c>
      <c r="I236" s="134">
        <v>0</v>
      </c>
      <c r="J236" s="134">
        <v>0</v>
      </c>
      <c r="K236" s="134">
        <v>0</v>
      </c>
      <c r="L236" s="134">
        <v>12</v>
      </c>
      <c r="M236" s="134">
        <v>0</v>
      </c>
      <c r="N236" s="134">
        <v>3</v>
      </c>
      <c r="O236" s="134">
        <v>0</v>
      </c>
      <c r="P236" s="134">
        <v>0</v>
      </c>
      <c r="Q236" s="134">
        <v>6</v>
      </c>
      <c r="R236" s="134">
        <v>0</v>
      </c>
      <c r="S236" s="134">
        <v>12</v>
      </c>
      <c r="T236" s="134">
        <v>0</v>
      </c>
      <c r="U236" s="134">
        <f t="shared" si="36"/>
        <v>36</v>
      </c>
      <c r="V236" s="231">
        <f t="shared" si="37"/>
        <v>2.4</v>
      </c>
    </row>
    <row r="237" spans="1:22">
      <c r="A237" s="154" t="s">
        <v>45</v>
      </c>
      <c r="B237" s="154" t="s">
        <v>455</v>
      </c>
      <c r="C237" s="134">
        <v>6</v>
      </c>
      <c r="D237" s="134">
        <v>0</v>
      </c>
      <c r="E237" s="134">
        <v>6</v>
      </c>
      <c r="F237" s="134">
        <v>0</v>
      </c>
      <c r="G237" s="134">
        <v>0</v>
      </c>
      <c r="H237" s="134">
        <v>0</v>
      </c>
      <c r="I237" s="134">
        <v>0</v>
      </c>
      <c r="J237" s="134">
        <v>0</v>
      </c>
      <c r="K237" s="134">
        <v>0</v>
      </c>
      <c r="L237" s="134">
        <v>0</v>
      </c>
      <c r="M237" s="134">
        <v>0</v>
      </c>
      <c r="N237" s="134">
        <v>0</v>
      </c>
      <c r="O237" s="134">
        <v>0</v>
      </c>
      <c r="P237" s="134">
        <v>0</v>
      </c>
      <c r="Q237" s="134">
        <v>0</v>
      </c>
      <c r="R237" s="134">
        <v>0</v>
      </c>
      <c r="S237" s="134">
        <v>6</v>
      </c>
      <c r="T237" s="134">
        <v>0</v>
      </c>
      <c r="U237" s="134">
        <f t="shared" si="36"/>
        <v>18</v>
      </c>
      <c r="V237" s="231">
        <f t="shared" si="37"/>
        <v>1.2</v>
      </c>
    </row>
    <row r="238" spans="1:22">
      <c r="A238" s="154" t="s">
        <v>46</v>
      </c>
      <c r="B238" s="154" t="s">
        <v>456</v>
      </c>
      <c r="C238" s="134">
        <v>0</v>
      </c>
      <c r="D238" s="134">
        <v>0</v>
      </c>
      <c r="E238" s="134">
        <v>0</v>
      </c>
      <c r="F238" s="134">
        <v>0</v>
      </c>
      <c r="G238" s="134">
        <v>3</v>
      </c>
      <c r="H238" s="134">
        <v>0</v>
      </c>
      <c r="I238" s="134">
        <v>0</v>
      </c>
      <c r="J238" s="134">
        <v>3</v>
      </c>
      <c r="K238" s="134">
        <v>0</v>
      </c>
      <c r="L238" s="134">
        <v>0</v>
      </c>
      <c r="M238" s="134">
        <v>0</v>
      </c>
      <c r="N238" s="134">
        <v>0</v>
      </c>
      <c r="O238" s="134">
        <v>0</v>
      </c>
      <c r="P238" s="134">
        <v>0</v>
      </c>
      <c r="Q238" s="134">
        <v>0</v>
      </c>
      <c r="R238" s="134">
        <v>0</v>
      </c>
      <c r="S238" s="134">
        <v>0</v>
      </c>
      <c r="T238" s="134">
        <v>0</v>
      </c>
      <c r="U238" s="134">
        <f t="shared" si="36"/>
        <v>6</v>
      </c>
      <c r="V238" s="231">
        <f t="shared" si="37"/>
        <v>0.4</v>
      </c>
    </row>
    <row r="239" spans="1:22">
      <c r="A239" s="154" t="s">
        <v>47</v>
      </c>
      <c r="B239" s="154" t="s">
        <v>285</v>
      </c>
      <c r="C239" s="134">
        <v>0</v>
      </c>
      <c r="D239" s="134">
        <v>0</v>
      </c>
      <c r="E239" s="134">
        <v>3</v>
      </c>
      <c r="F239" s="134">
        <v>0</v>
      </c>
      <c r="G239" s="134">
        <v>0</v>
      </c>
      <c r="H239" s="134">
        <v>0</v>
      </c>
      <c r="I239" s="134">
        <v>0</v>
      </c>
      <c r="J239" s="134">
        <v>3</v>
      </c>
      <c r="K239" s="134">
        <v>0</v>
      </c>
      <c r="L239" s="134">
        <v>0</v>
      </c>
      <c r="M239" s="134">
        <v>0</v>
      </c>
      <c r="N239" s="134">
        <v>0</v>
      </c>
      <c r="O239" s="134">
        <v>7</v>
      </c>
      <c r="P239" s="134">
        <v>0</v>
      </c>
      <c r="Q239" s="134">
        <v>3</v>
      </c>
      <c r="R239" s="134">
        <v>0</v>
      </c>
      <c r="S239" s="134">
        <v>3</v>
      </c>
      <c r="T239" s="134">
        <v>0</v>
      </c>
      <c r="U239" s="134">
        <f t="shared" si="36"/>
        <v>19</v>
      </c>
      <c r="V239" s="231">
        <f t="shared" si="37"/>
        <v>1.2666666666666666</v>
      </c>
    </row>
    <row r="240" spans="1:22">
      <c r="A240" s="154" t="s">
        <v>48</v>
      </c>
      <c r="B240" s="154" t="s">
        <v>295</v>
      </c>
      <c r="C240" s="134">
        <v>3</v>
      </c>
      <c r="D240" s="134">
        <v>0</v>
      </c>
      <c r="E240" s="134">
        <v>0</v>
      </c>
      <c r="F240" s="134">
        <v>3</v>
      </c>
      <c r="G240" s="134">
        <v>0</v>
      </c>
      <c r="H240" s="134">
        <v>0</v>
      </c>
      <c r="I240" s="134">
        <v>0</v>
      </c>
      <c r="J240" s="134">
        <v>0</v>
      </c>
      <c r="K240" s="134">
        <v>0</v>
      </c>
      <c r="L240" s="134">
        <v>0</v>
      </c>
      <c r="M240" s="134">
        <v>0</v>
      </c>
      <c r="N240" s="134">
        <v>0</v>
      </c>
      <c r="O240" s="134">
        <v>0</v>
      </c>
      <c r="P240" s="134">
        <v>0</v>
      </c>
      <c r="Q240" s="134">
        <v>0</v>
      </c>
      <c r="R240" s="134">
        <v>0</v>
      </c>
      <c r="S240" s="134">
        <v>0</v>
      </c>
      <c r="T240" s="134">
        <v>0</v>
      </c>
      <c r="U240" s="134">
        <f t="shared" si="36"/>
        <v>6</v>
      </c>
      <c r="V240" s="231">
        <f t="shared" si="37"/>
        <v>0.4</v>
      </c>
    </row>
    <row r="241" spans="1:22">
      <c r="A241" s="154" t="s">
        <v>49</v>
      </c>
      <c r="B241" s="154" t="s">
        <v>276</v>
      </c>
      <c r="C241" s="134">
        <v>0</v>
      </c>
      <c r="D241" s="134">
        <v>0</v>
      </c>
      <c r="E241" s="134">
        <v>0</v>
      </c>
      <c r="F241" s="134">
        <v>0</v>
      </c>
      <c r="G241" s="134">
        <v>0</v>
      </c>
      <c r="H241" s="134">
        <v>0</v>
      </c>
      <c r="I241" s="134">
        <v>0</v>
      </c>
      <c r="J241" s="134">
        <v>0</v>
      </c>
      <c r="K241" s="134">
        <v>0</v>
      </c>
      <c r="L241" s="134">
        <v>0</v>
      </c>
      <c r="M241" s="134">
        <v>0</v>
      </c>
      <c r="N241" s="134">
        <v>0</v>
      </c>
      <c r="O241" s="134">
        <v>0</v>
      </c>
      <c r="P241" s="134">
        <v>0</v>
      </c>
      <c r="Q241" s="134">
        <v>0</v>
      </c>
      <c r="R241" s="134">
        <v>0</v>
      </c>
      <c r="S241" s="134">
        <v>0</v>
      </c>
      <c r="T241" s="134">
        <v>0</v>
      </c>
      <c r="U241" s="134">
        <f t="shared" si="36"/>
        <v>0</v>
      </c>
      <c r="V241" s="231">
        <f t="shared" si="37"/>
        <v>0</v>
      </c>
    </row>
    <row r="242" spans="1:22">
      <c r="A242" s="154" t="s">
        <v>50</v>
      </c>
      <c r="B242" s="154" t="s">
        <v>457</v>
      </c>
      <c r="C242" s="134">
        <v>0</v>
      </c>
      <c r="D242" s="134">
        <v>0</v>
      </c>
      <c r="E242" s="134">
        <v>0</v>
      </c>
      <c r="F242" s="134">
        <v>3</v>
      </c>
      <c r="G242" s="134">
        <v>0</v>
      </c>
      <c r="H242" s="134">
        <v>0</v>
      </c>
      <c r="I242" s="134">
        <v>0</v>
      </c>
      <c r="J242" s="134">
        <v>0</v>
      </c>
      <c r="K242" s="134">
        <v>0</v>
      </c>
      <c r="L242" s="134">
        <v>0</v>
      </c>
      <c r="M242" s="134">
        <v>0</v>
      </c>
      <c r="N242" s="134">
        <v>0</v>
      </c>
      <c r="O242" s="134">
        <v>0</v>
      </c>
      <c r="P242" s="134">
        <v>0</v>
      </c>
      <c r="Q242" s="134">
        <v>0</v>
      </c>
      <c r="R242" s="134">
        <v>0</v>
      </c>
      <c r="S242" s="134">
        <v>0</v>
      </c>
      <c r="T242" s="134">
        <v>0</v>
      </c>
      <c r="U242" s="134">
        <f t="shared" si="36"/>
        <v>3</v>
      </c>
      <c r="V242" s="231">
        <f t="shared" si="37"/>
        <v>0.2</v>
      </c>
    </row>
    <row r="243" spans="1:22">
      <c r="A243" s="154" t="s">
        <v>51</v>
      </c>
      <c r="B243" s="154" t="s">
        <v>458</v>
      </c>
      <c r="C243" s="134">
        <v>0</v>
      </c>
      <c r="D243" s="134">
        <v>0</v>
      </c>
      <c r="E243" s="134">
        <v>0</v>
      </c>
      <c r="F243" s="134">
        <v>0</v>
      </c>
      <c r="G243" s="134">
        <v>0</v>
      </c>
      <c r="H243" s="134">
        <v>0</v>
      </c>
      <c r="I243" s="134">
        <v>0</v>
      </c>
      <c r="J243" s="134">
        <v>0</v>
      </c>
      <c r="K243" s="134">
        <v>0</v>
      </c>
      <c r="L243" s="134">
        <v>0</v>
      </c>
      <c r="M243" s="134">
        <v>0</v>
      </c>
      <c r="N243" s="134">
        <v>0</v>
      </c>
      <c r="O243" s="134">
        <v>0</v>
      </c>
      <c r="P243" s="134">
        <v>0</v>
      </c>
      <c r="Q243" s="134">
        <v>0</v>
      </c>
      <c r="R243" s="134">
        <v>3</v>
      </c>
      <c r="S243" s="134">
        <v>0</v>
      </c>
      <c r="T243" s="134">
        <v>0</v>
      </c>
      <c r="U243" s="134">
        <f t="shared" si="36"/>
        <v>3</v>
      </c>
      <c r="V243" s="231">
        <f t="shared" si="37"/>
        <v>0.2</v>
      </c>
    </row>
    <row r="244" spans="1:22">
      <c r="A244" s="154" t="s">
        <v>52</v>
      </c>
      <c r="B244" s="154" t="s">
        <v>262</v>
      </c>
      <c r="C244" s="134">
        <v>6</v>
      </c>
      <c r="D244" s="134">
        <v>5</v>
      </c>
      <c r="E244" s="134">
        <v>5</v>
      </c>
      <c r="F244" s="134">
        <v>6</v>
      </c>
      <c r="G244" s="134">
        <v>12</v>
      </c>
      <c r="H244" s="134">
        <v>0</v>
      </c>
      <c r="I244" s="134">
        <v>12</v>
      </c>
      <c r="J244" s="134">
        <v>10</v>
      </c>
      <c r="K244" s="134">
        <v>9</v>
      </c>
      <c r="L244" s="134">
        <v>3</v>
      </c>
      <c r="M244" s="134">
        <v>0</v>
      </c>
      <c r="N244" s="134">
        <v>3</v>
      </c>
      <c r="O244" s="134">
        <v>5</v>
      </c>
      <c r="P244" s="134">
        <v>11</v>
      </c>
      <c r="Q244" s="134">
        <v>7</v>
      </c>
      <c r="R244" s="134">
        <v>11</v>
      </c>
      <c r="S244" s="134">
        <v>7</v>
      </c>
      <c r="T244" s="134">
        <v>11</v>
      </c>
      <c r="U244" s="134">
        <f t="shared" si="36"/>
        <v>123</v>
      </c>
      <c r="V244" s="231">
        <f t="shared" si="37"/>
        <v>8.1999999999999993</v>
      </c>
    </row>
    <row r="245" spans="1:22">
      <c r="A245" s="154" t="s">
        <v>53</v>
      </c>
      <c r="B245" s="154" t="s">
        <v>278</v>
      </c>
      <c r="C245" s="134">
        <v>0</v>
      </c>
      <c r="D245" s="134">
        <v>0</v>
      </c>
      <c r="E245" s="134">
        <v>0</v>
      </c>
      <c r="F245" s="134">
        <v>4</v>
      </c>
      <c r="G245" s="134">
        <v>0</v>
      </c>
      <c r="H245" s="134">
        <v>3</v>
      </c>
      <c r="I245" s="134">
        <v>6</v>
      </c>
      <c r="J245" s="134">
        <v>2</v>
      </c>
      <c r="K245" s="134">
        <v>9</v>
      </c>
      <c r="L245" s="134">
        <v>0</v>
      </c>
      <c r="M245" s="134">
        <v>10</v>
      </c>
      <c r="N245" s="134">
        <v>2</v>
      </c>
      <c r="O245" s="134">
        <v>0</v>
      </c>
      <c r="P245" s="134">
        <v>10</v>
      </c>
      <c r="Q245" s="134">
        <v>18</v>
      </c>
      <c r="R245" s="134">
        <v>0</v>
      </c>
      <c r="S245" s="134">
        <v>1</v>
      </c>
      <c r="T245" s="134">
        <v>5</v>
      </c>
      <c r="U245" s="134">
        <f t="shared" si="36"/>
        <v>70</v>
      </c>
      <c r="V245" s="231">
        <f t="shared" si="37"/>
        <v>4.666666666666667</v>
      </c>
    </row>
    <row r="246" spans="1:22">
      <c r="A246" s="156" t="s">
        <v>156</v>
      </c>
      <c r="B246" s="156" t="s">
        <v>317</v>
      </c>
      <c r="C246" s="134">
        <v>0</v>
      </c>
      <c r="D246" s="134">
        <v>0</v>
      </c>
      <c r="E246" s="134">
        <v>0</v>
      </c>
      <c r="F246" s="134">
        <v>0</v>
      </c>
      <c r="G246" s="134">
        <v>0</v>
      </c>
      <c r="H246" s="134">
        <v>0</v>
      </c>
      <c r="I246" s="134">
        <v>0</v>
      </c>
      <c r="J246" s="134">
        <v>0</v>
      </c>
      <c r="K246" s="134">
        <v>12</v>
      </c>
      <c r="L246" s="134">
        <v>0</v>
      </c>
      <c r="M246" s="134">
        <v>0</v>
      </c>
      <c r="N246" s="134">
        <v>0</v>
      </c>
      <c r="O246" s="134">
        <v>0</v>
      </c>
      <c r="P246" s="134">
        <v>6</v>
      </c>
      <c r="Q246" s="134">
        <v>0</v>
      </c>
      <c r="R246" s="134">
        <v>0</v>
      </c>
      <c r="S246" s="134">
        <v>0</v>
      </c>
      <c r="T246" s="134">
        <v>0</v>
      </c>
      <c r="U246" s="134">
        <f t="shared" si="36"/>
        <v>18</v>
      </c>
      <c r="V246" s="231">
        <f t="shared" si="37"/>
        <v>1.2</v>
      </c>
    </row>
    <row r="247" spans="1:22">
      <c r="A247" s="156" t="s">
        <v>157</v>
      </c>
      <c r="B247" s="156" t="s">
        <v>323</v>
      </c>
      <c r="C247" s="134">
        <v>0</v>
      </c>
      <c r="D247" s="134">
        <v>0</v>
      </c>
      <c r="E247" s="134">
        <v>0</v>
      </c>
      <c r="F247" s="134">
        <v>0</v>
      </c>
      <c r="G247" s="134">
        <v>0</v>
      </c>
      <c r="H247" s="134">
        <v>0</v>
      </c>
      <c r="I247" s="134">
        <v>0</v>
      </c>
      <c r="J247" s="134">
        <v>0</v>
      </c>
      <c r="K247" s="134">
        <v>0</v>
      </c>
      <c r="L247" s="134">
        <v>0</v>
      </c>
      <c r="M247" s="134">
        <v>0</v>
      </c>
      <c r="N247" s="134">
        <v>0</v>
      </c>
      <c r="O247" s="134">
        <v>0</v>
      </c>
      <c r="P247" s="134">
        <v>0</v>
      </c>
      <c r="Q247" s="134">
        <v>6</v>
      </c>
      <c r="R247" s="134">
        <v>12</v>
      </c>
      <c r="S247" s="134">
        <v>0</v>
      </c>
      <c r="T247" s="134">
        <v>0</v>
      </c>
      <c r="U247" s="134">
        <f t="shared" si="36"/>
        <v>18</v>
      </c>
      <c r="V247" s="231">
        <f t="shared" si="37"/>
        <v>1.2</v>
      </c>
    </row>
    <row r="248" spans="1:22">
      <c r="A248" s="440"/>
      <c r="B248" s="441" t="s">
        <v>28</v>
      </c>
      <c r="C248" s="443">
        <f t="shared" ref="C248:T248" si="38">SUM(C232:C247)</f>
        <v>47</v>
      </c>
      <c r="D248" s="443">
        <f t="shared" si="38"/>
        <v>29</v>
      </c>
      <c r="E248" s="443">
        <f t="shared" si="38"/>
        <v>26</v>
      </c>
      <c r="F248" s="443">
        <f t="shared" si="38"/>
        <v>31</v>
      </c>
      <c r="G248" s="443">
        <f t="shared" si="38"/>
        <v>39</v>
      </c>
      <c r="H248" s="443">
        <f t="shared" si="38"/>
        <v>24</v>
      </c>
      <c r="I248" s="443">
        <f t="shared" si="38"/>
        <v>33</v>
      </c>
      <c r="J248" s="443">
        <f t="shared" si="38"/>
        <v>21</v>
      </c>
      <c r="K248" s="443">
        <f t="shared" si="38"/>
        <v>40</v>
      </c>
      <c r="L248" s="443">
        <f t="shared" si="38"/>
        <v>18</v>
      </c>
      <c r="M248" s="443">
        <f t="shared" si="38"/>
        <v>19</v>
      </c>
      <c r="N248" s="443">
        <f t="shared" si="38"/>
        <v>17</v>
      </c>
      <c r="O248" s="443">
        <f t="shared" si="38"/>
        <v>15</v>
      </c>
      <c r="P248" s="443">
        <f t="shared" si="38"/>
        <v>33</v>
      </c>
      <c r="Q248" s="443">
        <f t="shared" si="38"/>
        <v>43</v>
      </c>
      <c r="R248" s="443">
        <f t="shared" si="38"/>
        <v>29</v>
      </c>
      <c r="S248" s="443">
        <f>SUM(S232:S247)</f>
        <v>35</v>
      </c>
      <c r="T248" s="443">
        <f t="shared" si="38"/>
        <v>19</v>
      </c>
      <c r="U248" s="443">
        <f t="shared" si="36"/>
        <v>518</v>
      </c>
      <c r="V248" s="444">
        <f>SUM(AVERAGE(C248:T248))</f>
        <v>28.777777777777779</v>
      </c>
    </row>
    <row r="249" spans="1:22">
      <c r="A249" s="154"/>
      <c r="B249" s="154"/>
      <c r="C249" s="134" t="s">
        <v>0</v>
      </c>
      <c r="D249" s="134" t="s">
        <v>1</v>
      </c>
      <c r="E249" s="134" t="s">
        <v>2</v>
      </c>
      <c r="F249" s="134" t="s">
        <v>3</v>
      </c>
      <c r="G249" s="134" t="s">
        <v>4</v>
      </c>
      <c r="H249" s="134" t="s">
        <v>5</v>
      </c>
      <c r="I249" s="134" t="s">
        <v>6</v>
      </c>
      <c r="J249" s="134" t="s">
        <v>7</v>
      </c>
      <c r="K249" s="134" t="s">
        <v>8</v>
      </c>
      <c r="L249" s="134" t="s">
        <v>9</v>
      </c>
      <c r="M249" s="134" t="s">
        <v>10</v>
      </c>
      <c r="N249" s="134" t="s">
        <v>11</v>
      </c>
      <c r="O249" s="134" t="s">
        <v>12</v>
      </c>
      <c r="P249" s="134" t="s">
        <v>13</v>
      </c>
      <c r="Q249" s="134" t="s">
        <v>14</v>
      </c>
      <c r="R249" s="134" t="s">
        <v>15</v>
      </c>
      <c r="S249" s="134" t="s">
        <v>16</v>
      </c>
      <c r="T249" s="134" t="s">
        <v>973</v>
      </c>
      <c r="U249" s="134" t="s">
        <v>38</v>
      </c>
      <c r="V249" s="231" t="s">
        <v>39</v>
      </c>
    </row>
    <row r="250" spans="1:22">
      <c r="A250" s="329"/>
      <c r="B250" s="330" t="s">
        <v>154</v>
      </c>
      <c r="C250" s="331"/>
      <c r="D250" s="331"/>
      <c r="E250" s="331"/>
      <c r="F250" s="331"/>
      <c r="G250" s="331"/>
      <c r="H250" s="331"/>
      <c r="I250" s="331"/>
      <c r="J250" s="331"/>
      <c r="K250" s="331"/>
      <c r="L250" s="331"/>
      <c r="M250" s="331"/>
      <c r="N250" s="331"/>
      <c r="O250" s="331"/>
      <c r="P250" s="331"/>
      <c r="Q250" s="331"/>
      <c r="R250" s="331"/>
      <c r="S250" s="331"/>
      <c r="T250" s="331"/>
      <c r="U250" s="331"/>
      <c r="V250" s="432"/>
    </row>
    <row r="251" spans="1:22">
      <c r="A251" s="154" t="s">
        <v>40</v>
      </c>
      <c r="B251" s="154" t="s">
        <v>209</v>
      </c>
      <c r="C251" s="134">
        <v>9</v>
      </c>
      <c r="D251" s="134">
        <v>0</v>
      </c>
      <c r="E251" s="134">
        <v>9</v>
      </c>
      <c r="F251" s="134">
        <v>12</v>
      </c>
      <c r="G251" s="134">
        <v>9</v>
      </c>
      <c r="H251" s="134">
        <v>9</v>
      </c>
      <c r="I251" s="134">
        <v>0</v>
      </c>
      <c r="J251" s="134">
        <v>0</v>
      </c>
      <c r="K251" s="134">
        <v>8</v>
      </c>
      <c r="L251" s="134">
        <v>12</v>
      </c>
      <c r="M251" s="134">
        <v>0</v>
      </c>
      <c r="N251" s="134">
        <v>7</v>
      </c>
      <c r="O251" s="134">
        <v>3</v>
      </c>
      <c r="P251" s="134">
        <v>3</v>
      </c>
      <c r="Q251" s="134">
        <v>3</v>
      </c>
      <c r="R251" s="134">
        <v>12</v>
      </c>
      <c r="S251" s="134">
        <v>10</v>
      </c>
      <c r="T251" s="134">
        <v>15</v>
      </c>
      <c r="U251" s="134">
        <f t="shared" ref="U251:U267" si="39">SUM(C251:T251)</f>
        <v>121</v>
      </c>
      <c r="V251" s="231">
        <f t="shared" ref="V251:V266" si="40">U251/15</f>
        <v>8.0666666666666664</v>
      </c>
    </row>
    <row r="252" spans="1:22">
      <c r="A252" s="154" t="s">
        <v>41</v>
      </c>
      <c r="B252" s="154" t="s">
        <v>462</v>
      </c>
      <c r="C252" s="134">
        <v>0</v>
      </c>
      <c r="D252" s="134">
        <v>0</v>
      </c>
      <c r="E252" s="134">
        <v>0</v>
      </c>
      <c r="F252" s="134">
        <v>0</v>
      </c>
      <c r="G252" s="134">
        <v>0</v>
      </c>
      <c r="H252" s="134">
        <v>0</v>
      </c>
      <c r="I252" s="134">
        <v>0</v>
      </c>
      <c r="J252" s="134">
        <v>9</v>
      </c>
      <c r="K252" s="134">
        <v>0</v>
      </c>
      <c r="L252" s="134">
        <v>0</v>
      </c>
      <c r="M252" s="134">
        <v>0</v>
      </c>
      <c r="N252" s="134">
        <v>0</v>
      </c>
      <c r="O252" s="134">
        <v>0</v>
      </c>
      <c r="P252" s="134">
        <v>0</v>
      </c>
      <c r="Q252" s="134">
        <v>0</v>
      </c>
      <c r="R252" s="134">
        <v>3</v>
      </c>
      <c r="S252" s="134">
        <v>0</v>
      </c>
      <c r="T252" s="134">
        <v>0</v>
      </c>
      <c r="U252" s="134">
        <f t="shared" si="39"/>
        <v>12</v>
      </c>
      <c r="V252" s="231">
        <f t="shared" si="40"/>
        <v>0.8</v>
      </c>
    </row>
    <row r="253" spans="1:22">
      <c r="A253" s="154" t="s">
        <v>42</v>
      </c>
      <c r="B253" s="154" t="s">
        <v>441</v>
      </c>
      <c r="C253" s="134">
        <v>8</v>
      </c>
      <c r="D253" s="134">
        <v>0</v>
      </c>
      <c r="E253" s="134">
        <v>0</v>
      </c>
      <c r="F253" s="134">
        <v>9</v>
      </c>
      <c r="G253" s="134">
        <v>1</v>
      </c>
      <c r="H253" s="134">
        <v>0</v>
      </c>
      <c r="I253" s="134">
        <v>0</v>
      </c>
      <c r="J253" s="134">
        <v>0</v>
      </c>
      <c r="K253" s="134">
        <v>0</v>
      </c>
      <c r="L253" s="134">
        <v>0</v>
      </c>
      <c r="M253" s="134">
        <v>0</v>
      </c>
      <c r="N253" s="134">
        <v>6</v>
      </c>
      <c r="O253" s="134">
        <v>12</v>
      </c>
      <c r="P253" s="134">
        <v>0</v>
      </c>
      <c r="Q253" s="134">
        <v>6</v>
      </c>
      <c r="R253" s="134">
        <v>15</v>
      </c>
      <c r="S253" s="134">
        <v>3</v>
      </c>
      <c r="T253" s="134">
        <v>3</v>
      </c>
      <c r="U253" s="134">
        <f t="shared" si="39"/>
        <v>63</v>
      </c>
      <c r="V253" s="231">
        <f t="shared" si="40"/>
        <v>4.2</v>
      </c>
    </row>
    <row r="254" spans="1:22">
      <c r="A254" s="154" t="s">
        <v>43</v>
      </c>
      <c r="B254" s="154" t="s">
        <v>232</v>
      </c>
      <c r="C254" s="134">
        <v>0</v>
      </c>
      <c r="D254" s="134">
        <v>6</v>
      </c>
      <c r="E254" s="134">
        <v>0</v>
      </c>
      <c r="F254" s="134">
        <v>0</v>
      </c>
      <c r="G254" s="134">
        <v>0</v>
      </c>
      <c r="H254" s="134">
        <v>0</v>
      </c>
      <c r="I254" s="134">
        <v>0</v>
      </c>
      <c r="J254" s="134">
        <v>0</v>
      </c>
      <c r="K254" s="134">
        <v>0</v>
      </c>
      <c r="L254" s="134">
        <v>0</v>
      </c>
      <c r="M254" s="134">
        <v>3</v>
      </c>
      <c r="N254" s="134">
        <v>0</v>
      </c>
      <c r="O254" s="134">
        <v>0</v>
      </c>
      <c r="P254" s="134">
        <v>0</v>
      </c>
      <c r="Q254" s="134">
        <v>0</v>
      </c>
      <c r="R254" s="134">
        <v>0</v>
      </c>
      <c r="S254" s="134">
        <v>0</v>
      </c>
      <c r="T254" s="134">
        <v>0</v>
      </c>
      <c r="U254" s="134">
        <f t="shared" si="39"/>
        <v>9</v>
      </c>
      <c r="V254" s="231">
        <f t="shared" si="40"/>
        <v>0.6</v>
      </c>
    </row>
    <row r="255" spans="1:22">
      <c r="A255" s="168" t="s">
        <v>44</v>
      </c>
      <c r="B255" s="168" t="s">
        <v>798</v>
      </c>
      <c r="C255" s="134">
        <v>2</v>
      </c>
      <c r="D255" s="134">
        <v>0</v>
      </c>
      <c r="E255" s="134">
        <v>0</v>
      </c>
      <c r="F255" s="134">
        <v>0</v>
      </c>
      <c r="G255" s="134">
        <v>0</v>
      </c>
      <c r="H255" s="134">
        <v>0</v>
      </c>
      <c r="I255" s="134">
        <v>0</v>
      </c>
      <c r="J255" s="134">
        <v>0</v>
      </c>
      <c r="K255" s="134">
        <v>6</v>
      </c>
      <c r="L255" s="134">
        <v>0</v>
      </c>
      <c r="M255" s="134">
        <v>0</v>
      </c>
      <c r="N255" s="134">
        <v>0</v>
      </c>
      <c r="O255" s="134">
        <v>0</v>
      </c>
      <c r="P255" s="134">
        <v>0</v>
      </c>
      <c r="Q255" s="134">
        <v>0</v>
      </c>
      <c r="R255" s="134">
        <v>0</v>
      </c>
      <c r="S255" s="134">
        <v>0</v>
      </c>
      <c r="T255" s="134">
        <v>0</v>
      </c>
      <c r="U255" s="134">
        <f t="shared" si="39"/>
        <v>8</v>
      </c>
      <c r="V255" s="231">
        <f t="shared" si="40"/>
        <v>0.53333333333333333</v>
      </c>
    </row>
    <row r="256" spans="1:22">
      <c r="A256" s="154" t="s">
        <v>45</v>
      </c>
      <c r="B256" s="154" t="s">
        <v>617</v>
      </c>
      <c r="C256" s="134">
        <v>0</v>
      </c>
      <c r="D256" s="134">
        <v>0</v>
      </c>
      <c r="E256" s="134">
        <v>0</v>
      </c>
      <c r="F256" s="134">
        <v>0</v>
      </c>
      <c r="G256" s="134">
        <v>6</v>
      </c>
      <c r="H256" s="134">
        <v>0</v>
      </c>
      <c r="I256" s="134">
        <v>0</v>
      </c>
      <c r="J256" s="134">
        <v>0</v>
      </c>
      <c r="K256" s="134">
        <v>0</v>
      </c>
      <c r="L256" s="134">
        <v>0</v>
      </c>
      <c r="M256" s="134">
        <v>0</v>
      </c>
      <c r="N256" s="134">
        <v>0</v>
      </c>
      <c r="O256" s="134">
        <v>0</v>
      </c>
      <c r="P256" s="134">
        <v>0</v>
      </c>
      <c r="Q256" s="134">
        <v>0</v>
      </c>
      <c r="R256" s="134">
        <v>0</v>
      </c>
      <c r="S256" s="134">
        <v>0</v>
      </c>
      <c r="T256" s="134">
        <v>0</v>
      </c>
      <c r="U256" s="134">
        <f t="shared" si="39"/>
        <v>6</v>
      </c>
      <c r="V256" s="231">
        <f t="shared" si="40"/>
        <v>0.4</v>
      </c>
    </row>
    <row r="257" spans="1:22">
      <c r="A257" s="154" t="s">
        <v>46</v>
      </c>
      <c r="B257" s="154" t="s">
        <v>718</v>
      </c>
      <c r="C257" s="134">
        <v>0</v>
      </c>
      <c r="D257" s="134">
        <v>0</v>
      </c>
      <c r="E257" s="134">
        <v>0</v>
      </c>
      <c r="F257" s="134">
        <v>0</v>
      </c>
      <c r="G257" s="134">
        <v>0</v>
      </c>
      <c r="H257" s="134">
        <v>0</v>
      </c>
      <c r="I257" s="134">
        <v>6</v>
      </c>
      <c r="J257" s="134">
        <v>6</v>
      </c>
      <c r="K257" s="134">
        <v>0</v>
      </c>
      <c r="L257" s="134">
        <v>0</v>
      </c>
      <c r="M257" s="134">
        <v>0</v>
      </c>
      <c r="N257" s="134">
        <v>0</v>
      </c>
      <c r="O257" s="134">
        <v>0</v>
      </c>
      <c r="P257" s="134">
        <v>0</v>
      </c>
      <c r="Q257" s="134">
        <v>0</v>
      </c>
      <c r="R257" s="134">
        <v>0</v>
      </c>
      <c r="S257" s="134">
        <v>0</v>
      </c>
      <c r="T257" s="134">
        <v>6</v>
      </c>
      <c r="U257" s="134">
        <f t="shared" si="39"/>
        <v>18</v>
      </c>
      <c r="V257" s="231">
        <f t="shared" si="40"/>
        <v>1.2</v>
      </c>
    </row>
    <row r="258" spans="1:22">
      <c r="A258" s="154" t="s">
        <v>47</v>
      </c>
      <c r="B258" s="154" t="s">
        <v>200</v>
      </c>
      <c r="C258" s="134">
        <v>6</v>
      </c>
      <c r="D258" s="134">
        <v>3</v>
      </c>
      <c r="E258" s="134">
        <v>0</v>
      </c>
      <c r="F258" s="134">
        <v>0</v>
      </c>
      <c r="G258" s="134">
        <v>3</v>
      </c>
      <c r="H258" s="134">
        <v>0</v>
      </c>
      <c r="I258" s="134">
        <v>0</v>
      </c>
      <c r="J258" s="134">
        <v>0</v>
      </c>
      <c r="K258" s="134">
        <v>3</v>
      </c>
      <c r="L258" s="134">
        <v>0</v>
      </c>
      <c r="M258" s="134">
        <v>6</v>
      </c>
      <c r="N258" s="134">
        <v>0</v>
      </c>
      <c r="O258" s="134">
        <v>0</v>
      </c>
      <c r="P258" s="134">
        <v>0</v>
      </c>
      <c r="Q258" s="134">
        <v>6</v>
      </c>
      <c r="R258" s="134">
        <v>0</v>
      </c>
      <c r="S258" s="134">
        <v>3</v>
      </c>
      <c r="T258" s="134">
        <v>3</v>
      </c>
      <c r="U258" s="134">
        <f t="shared" si="39"/>
        <v>33</v>
      </c>
      <c r="V258" s="231">
        <f t="shared" si="40"/>
        <v>2.2000000000000002</v>
      </c>
    </row>
    <row r="259" spans="1:22">
      <c r="A259" s="154" t="s">
        <v>48</v>
      </c>
      <c r="B259" s="154" t="s">
        <v>342</v>
      </c>
      <c r="C259" s="134">
        <v>0</v>
      </c>
      <c r="D259" s="134">
        <v>0</v>
      </c>
      <c r="E259" s="134">
        <v>0</v>
      </c>
      <c r="F259" s="134">
        <v>0</v>
      </c>
      <c r="G259" s="134">
        <v>3</v>
      </c>
      <c r="H259" s="134">
        <v>0</v>
      </c>
      <c r="I259" s="134">
        <v>0</v>
      </c>
      <c r="J259" s="134">
        <v>0</v>
      </c>
      <c r="K259" s="134">
        <v>0</v>
      </c>
      <c r="L259" s="134">
        <v>0</v>
      </c>
      <c r="M259" s="134">
        <v>0</v>
      </c>
      <c r="N259" s="134">
        <v>0</v>
      </c>
      <c r="O259" s="134">
        <v>0</v>
      </c>
      <c r="P259" s="134">
        <v>0</v>
      </c>
      <c r="Q259" s="134">
        <v>0</v>
      </c>
      <c r="R259" s="134">
        <v>0</v>
      </c>
      <c r="S259" s="134">
        <v>0</v>
      </c>
      <c r="T259" s="134">
        <v>3</v>
      </c>
      <c r="U259" s="134">
        <f t="shared" si="39"/>
        <v>6</v>
      </c>
      <c r="V259" s="231">
        <f t="shared" si="40"/>
        <v>0.4</v>
      </c>
    </row>
    <row r="260" spans="1:22">
      <c r="A260" s="154" t="s">
        <v>49</v>
      </c>
      <c r="B260" s="154" t="s">
        <v>440</v>
      </c>
      <c r="C260" s="134">
        <v>3</v>
      </c>
      <c r="D260" s="134">
        <v>0</v>
      </c>
      <c r="E260" s="134">
        <v>3</v>
      </c>
      <c r="F260" s="134">
        <v>0</v>
      </c>
      <c r="G260" s="134">
        <v>0</v>
      </c>
      <c r="H260" s="134">
        <v>0</v>
      </c>
      <c r="I260" s="134">
        <v>0</v>
      </c>
      <c r="J260" s="134">
        <v>0</v>
      </c>
      <c r="K260" s="134">
        <v>0</v>
      </c>
      <c r="L260" s="134">
        <v>0</v>
      </c>
      <c r="M260" s="134">
        <v>0</v>
      </c>
      <c r="N260" s="134">
        <v>0</v>
      </c>
      <c r="O260" s="134">
        <v>0</v>
      </c>
      <c r="P260" s="134">
        <v>0</v>
      </c>
      <c r="Q260" s="134">
        <v>0</v>
      </c>
      <c r="R260" s="134">
        <v>0</v>
      </c>
      <c r="S260" s="134">
        <v>0</v>
      </c>
      <c r="T260" s="134">
        <v>0</v>
      </c>
      <c r="U260" s="134">
        <f t="shared" si="39"/>
        <v>6</v>
      </c>
      <c r="V260" s="231">
        <f t="shared" si="40"/>
        <v>0.4</v>
      </c>
    </row>
    <row r="261" spans="1:22">
      <c r="A261" s="154" t="s">
        <v>50</v>
      </c>
      <c r="B261" s="154" t="s">
        <v>439</v>
      </c>
      <c r="C261" s="134">
        <v>3</v>
      </c>
      <c r="D261" s="134">
        <v>0</v>
      </c>
      <c r="E261" s="134">
        <v>3</v>
      </c>
      <c r="F261" s="134">
        <v>0</v>
      </c>
      <c r="G261" s="134">
        <v>0</v>
      </c>
      <c r="H261" s="134">
        <v>0</v>
      </c>
      <c r="I261" s="134">
        <v>0</v>
      </c>
      <c r="J261" s="134">
        <v>0</v>
      </c>
      <c r="K261" s="134">
        <v>0</v>
      </c>
      <c r="L261" s="134">
        <v>0</v>
      </c>
      <c r="M261" s="134">
        <v>0</v>
      </c>
      <c r="N261" s="134">
        <v>0</v>
      </c>
      <c r="O261" s="134">
        <v>3</v>
      </c>
      <c r="P261" s="134">
        <v>0</v>
      </c>
      <c r="Q261" s="134">
        <v>0</v>
      </c>
      <c r="R261" s="134">
        <v>0</v>
      </c>
      <c r="S261" s="134">
        <v>0</v>
      </c>
      <c r="T261" s="134">
        <v>0</v>
      </c>
      <c r="U261" s="134">
        <f t="shared" si="39"/>
        <v>9</v>
      </c>
      <c r="V261" s="231">
        <f t="shared" si="40"/>
        <v>0.6</v>
      </c>
    </row>
    <row r="262" spans="1:22">
      <c r="A262" s="154" t="s">
        <v>51</v>
      </c>
      <c r="B262" s="154" t="s">
        <v>685</v>
      </c>
      <c r="C262" s="134">
        <v>0</v>
      </c>
      <c r="D262" s="134">
        <v>0</v>
      </c>
      <c r="E262" s="134">
        <v>0</v>
      </c>
      <c r="F262" s="134">
        <v>0</v>
      </c>
      <c r="G262" s="134">
        <v>0</v>
      </c>
      <c r="H262" s="134">
        <v>3</v>
      </c>
      <c r="I262" s="134">
        <v>3</v>
      </c>
      <c r="J262" s="134">
        <v>0</v>
      </c>
      <c r="K262" s="134">
        <v>3</v>
      </c>
      <c r="L262" s="134">
        <v>6</v>
      </c>
      <c r="M262" s="134">
        <v>0</v>
      </c>
      <c r="N262" s="134">
        <v>0</v>
      </c>
      <c r="O262" s="134">
        <v>0</v>
      </c>
      <c r="P262" s="134">
        <v>0</v>
      </c>
      <c r="Q262" s="134">
        <v>6</v>
      </c>
      <c r="R262" s="134">
        <v>0</v>
      </c>
      <c r="S262" s="134">
        <v>0</v>
      </c>
      <c r="T262" s="134">
        <v>0</v>
      </c>
      <c r="U262" s="134">
        <f t="shared" si="39"/>
        <v>21</v>
      </c>
      <c r="V262" s="231">
        <f t="shared" si="40"/>
        <v>1.4</v>
      </c>
    </row>
    <row r="263" spans="1:22">
      <c r="A263" s="154" t="s">
        <v>52</v>
      </c>
      <c r="B263" s="154" t="s">
        <v>272</v>
      </c>
      <c r="C263" s="134">
        <v>0</v>
      </c>
      <c r="D263" s="134">
        <v>0</v>
      </c>
      <c r="E263" s="134">
        <v>0</v>
      </c>
      <c r="F263" s="134">
        <v>0</v>
      </c>
      <c r="G263" s="134">
        <v>0</v>
      </c>
      <c r="H263" s="134">
        <v>0</v>
      </c>
      <c r="I263" s="134">
        <v>0</v>
      </c>
      <c r="J263" s="134">
        <v>0</v>
      </c>
      <c r="K263" s="134">
        <v>0</v>
      </c>
      <c r="L263" s="134">
        <v>0</v>
      </c>
      <c r="M263" s="134">
        <v>0</v>
      </c>
      <c r="N263" s="134">
        <v>0</v>
      </c>
      <c r="O263" s="134">
        <v>0</v>
      </c>
      <c r="P263" s="134">
        <v>0</v>
      </c>
      <c r="Q263" s="134">
        <v>0</v>
      </c>
      <c r="R263" s="134">
        <v>0</v>
      </c>
      <c r="S263" s="134">
        <v>0</v>
      </c>
      <c r="T263" s="134">
        <v>0</v>
      </c>
      <c r="U263" s="134">
        <f t="shared" si="39"/>
        <v>0</v>
      </c>
      <c r="V263" s="231">
        <f t="shared" si="40"/>
        <v>0</v>
      </c>
    </row>
    <row r="264" spans="1:22">
      <c r="A264" s="154" t="s">
        <v>53</v>
      </c>
      <c r="B264" s="154" t="s">
        <v>268</v>
      </c>
      <c r="C264" s="134">
        <v>11</v>
      </c>
      <c r="D264" s="134">
        <v>8</v>
      </c>
      <c r="E264" s="134">
        <v>4</v>
      </c>
      <c r="F264" s="134">
        <v>8</v>
      </c>
      <c r="G264" s="134">
        <v>9</v>
      </c>
      <c r="H264" s="134">
        <v>14</v>
      </c>
      <c r="I264" s="134">
        <v>0</v>
      </c>
      <c r="J264" s="134">
        <v>3</v>
      </c>
      <c r="K264" s="134">
        <v>17</v>
      </c>
      <c r="L264" s="134">
        <v>13</v>
      </c>
      <c r="M264" s="134">
        <v>13</v>
      </c>
      <c r="N264" s="134">
        <v>4</v>
      </c>
      <c r="O264" s="134">
        <v>7</v>
      </c>
      <c r="P264" s="134">
        <v>2</v>
      </c>
      <c r="Q264" s="134">
        <v>13</v>
      </c>
      <c r="R264" s="134">
        <v>4</v>
      </c>
      <c r="S264" s="134">
        <v>17</v>
      </c>
      <c r="T264" s="134">
        <v>10</v>
      </c>
      <c r="U264" s="134">
        <f t="shared" si="39"/>
        <v>157</v>
      </c>
      <c r="V264" s="231">
        <f t="shared" si="40"/>
        <v>10.466666666666667</v>
      </c>
    </row>
    <row r="265" spans="1:22">
      <c r="A265" s="156" t="s">
        <v>156</v>
      </c>
      <c r="B265" s="156" t="s">
        <v>335</v>
      </c>
      <c r="C265" s="134">
        <v>6</v>
      </c>
      <c r="D265" s="134">
        <v>0</v>
      </c>
      <c r="E265" s="134">
        <v>0</v>
      </c>
      <c r="F265" s="134">
        <v>0</v>
      </c>
      <c r="G265" s="134">
        <v>0</v>
      </c>
      <c r="H265" s="134">
        <v>0</v>
      </c>
      <c r="I265" s="134">
        <v>0</v>
      </c>
      <c r="J265" s="134">
        <v>0</v>
      </c>
      <c r="K265" s="134">
        <v>0</v>
      </c>
      <c r="L265" s="134">
        <v>0</v>
      </c>
      <c r="M265" s="134">
        <v>0</v>
      </c>
      <c r="N265" s="134">
        <v>0</v>
      </c>
      <c r="O265" s="134">
        <v>0</v>
      </c>
      <c r="P265" s="134">
        <v>0</v>
      </c>
      <c r="Q265" s="134">
        <v>0</v>
      </c>
      <c r="R265" s="134">
        <v>0</v>
      </c>
      <c r="S265" s="134">
        <v>0</v>
      </c>
      <c r="T265" s="134">
        <v>0</v>
      </c>
      <c r="U265" s="134">
        <f t="shared" si="39"/>
        <v>6</v>
      </c>
      <c r="V265" s="231">
        <f t="shared" si="40"/>
        <v>0.4</v>
      </c>
    </row>
    <row r="266" spans="1:22">
      <c r="A266" s="156" t="s">
        <v>157</v>
      </c>
      <c r="B266" s="156" t="s">
        <v>340</v>
      </c>
      <c r="C266" s="134">
        <v>0</v>
      </c>
      <c r="D266" s="134">
        <v>12</v>
      </c>
      <c r="E266" s="134">
        <v>0</v>
      </c>
      <c r="F266" s="134">
        <v>0</v>
      </c>
      <c r="G266" s="134">
        <v>0</v>
      </c>
      <c r="H266" s="134">
        <v>0</v>
      </c>
      <c r="I266" s="134">
        <v>0</v>
      </c>
      <c r="J266" s="134">
        <v>0</v>
      </c>
      <c r="K266" s="134">
        <v>6</v>
      </c>
      <c r="L266" s="134">
        <v>0</v>
      </c>
      <c r="M266" s="134">
        <v>0</v>
      </c>
      <c r="N266" s="134">
        <v>12</v>
      </c>
      <c r="O266" s="134">
        <v>0</v>
      </c>
      <c r="P266" s="134">
        <v>0</v>
      </c>
      <c r="Q266" s="134">
        <v>0</v>
      </c>
      <c r="R266" s="134">
        <v>0</v>
      </c>
      <c r="S266" s="134">
        <v>2</v>
      </c>
      <c r="T266" s="134">
        <v>0</v>
      </c>
      <c r="U266" s="134">
        <f t="shared" si="39"/>
        <v>32</v>
      </c>
      <c r="V266" s="231">
        <f t="shared" si="40"/>
        <v>2.1333333333333333</v>
      </c>
    </row>
    <row r="267" spans="1:22">
      <c r="A267" s="326"/>
      <c r="B267" s="327" t="s">
        <v>28</v>
      </c>
      <c r="C267" s="328">
        <f t="shared" ref="C267:T267" si="41">SUM(C251:C266)</f>
        <v>48</v>
      </c>
      <c r="D267" s="328">
        <f t="shared" si="41"/>
        <v>29</v>
      </c>
      <c r="E267" s="328">
        <f t="shared" si="41"/>
        <v>19</v>
      </c>
      <c r="F267" s="328">
        <f t="shared" si="41"/>
        <v>29</v>
      </c>
      <c r="G267" s="328">
        <f t="shared" si="41"/>
        <v>31</v>
      </c>
      <c r="H267" s="328">
        <f t="shared" si="41"/>
        <v>26</v>
      </c>
      <c r="I267" s="328">
        <f t="shared" si="41"/>
        <v>9</v>
      </c>
      <c r="J267" s="328">
        <f t="shared" si="41"/>
        <v>18</v>
      </c>
      <c r="K267" s="328">
        <f t="shared" si="41"/>
        <v>43</v>
      </c>
      <c r="L267" s="328">
        <f t="shared" si="41"/>
        <v>31</v>
      </c>
      <c r="M267" s="328">
        <f t="shared" si="41"/>
        <v>22</v>
      </c>
      <c r="N267" s="328">
        <f t="shared" si="41"/>
        <v>29</v>
      </c>
      <c r="O267" s="328">
        <f t="shared" si="41"/>
        <v>25</v>
      </c>
      <c r="P267" s="328">
        <f t="shared" si="41"/>
        <v>5</v>
      </c>
      <c r="Q267" s="328">
        <f t="shared" si="41"/>
        <v>34</v>
      </c>
      <c r="R267" s="328">
        <f t="shared" si="41"/>
        <v>34</v>
      </c>
      <c r="S267" s="328">
        <f>SUM(S251:S266)</f>
        <v>35</v>
      </c>
      <c r="T267" s="328">
        <f t="shared" si="41"/>
        <v>40</v>
      </c>
      <c r="U267" s="328">
        <f t="shared" si="39"/>
        <v>507</v>
      </c>
      <c r="V267" s="433">
        <f>SUM(AVERAGE(C267:T267))</f>
        <v>28.166666666666668</v>
      </c>
    </row>
    <row r="268" spans="1:22">
      <c r="A268" s="154"/>
      <c r="B268" s="154"/>
      <c r="C268" s="134" t="s">
        <v>0</v>
      </c>
      <c r="D268" s="134" t="s">
        <v>1</v>
      </c>
      <c r="E268" s="134" t="s">
        <v>2</v>
      </c>
      <c r="F268" s="134" t="s">
        <v>3</v>
      </c>
      <c r="G268" s="134" t="s">
        <v>4</v>
      </c>
      <c r="H268" s="134" t="s">
        <v>5</v>
      </c>
      <c r="I268" s="134" t="s">
        <v>6</v>
      </c>
      <c r="J268" s="134" t="s">
        <v>7</v>
      </c>
      <c r="K268" s="134" t="s">
        <v>8</v>
      </c>
      <c r="L268" s="134" t="s">
        <v>9</v>
      </c>
      <c r="M268" s="134" t="s">
        <v>10</v>
      </c>
      <c r="N268" s="134" t="s">
        <v>11</v>
      </c>
      <c r="O268" s="134" t="s">
        <v>12</v>
      </c>
      <c r="P268" s="134" t="s">
        <v>13</v>
      </c>
      <c r="Q268" s="134" t="s">
        <v>14</v>
      </c>
      <c r="R268" s="134" t="s">
        <v>15</v>
      </c>
      <c r="S268" s="134" t="s">
        <v>16</v>
      </c>
      <c r="T268" s="134" t="s">
        <v>973</v>
      </c>
      <c r="U268" s="134" t="s">
        <v>38</v>
      </c>
      <c r="V268" s="231" t="s">
        <v>39</v>
      </c>
    </row>
    <row r="269" spans="1:22">
      <c r="A269" s="216"/>
      <c r="B269" s="217" t="s">
        <v>165</v>
      </c>
      <c r="C269" s="218"/>
      <c r="D269" s="218"/>
      <c r="E269" s="218"/>
      <c r="F269" s="218"/>
      <c r="G269" s="218"/>
      <c r="H269" s="218"/>
      <c r="I269" s="218"/>
      <c r="J269" s="218"/>
      <c r="K269" s="218"/>
      <c r="L269" s="218"/>
      <c r="M269" s="218"/>
      <c r="N269" s="218"/>
      <c r="O269" s="218"/>
      <c r="P269" s="218"/>
      <c r="Q269" s="218"/>
      <c r="R269" s="218"/>
      <c r="S269" s="218"/>
      <c r="T269" s="218"/>
      <c r="U269" s="218"/>
      <c r="V269" s="434"/>
    </row>
    <row r="270" spans="1:22">
      <c r="A270" s="154" t="s">
        <v>40</v>
      </c>
      <c r="B270" s="154" t="s">
        <v>197</v>
      </c>
      <c r="C270" s="134">
        <v>18</v>
      </c>
      <c r="D270" s="134">
        <v>9</v>
      </c>
      <c r="E270" s="134">
        <v>9</v>
      </c>
      <c r="F270" s="134">
        <v>15</v>
      </c>
      <c r="G270" s="134">
        <v>6</v>
      </c>
      <c r="H270" s="134">
        <v>6</v>
      </c>
      <c r="I270" s="134">
        <v>0</v>
      </c>
      <c r="J270" s="134">
        <v>3</v>
      </c>
      <c r="K270" s="134">
        <v>3</v>
      </c>
      <c r="L270" s="134">
        <v>15</v>
      </c>
      <c r="M270" s="134">
        <v>0</v>
      </c>
      <c r="N270" s="134">
        <v>0</v>
      </c>
      <c r="O270" s="134">
        <v>6</v>
      </c>
      <c r="P270" s="134">
        <v>6</v>
      </c>
      <c r="Q270" s="134">
        <v>10</v>
      </c>
      <c r="R270" s="134">
        <v>9</v>
      </c>
      <c r="S270" s="134">
        <v>6</v>
      </c>
      <c r="T270" s="134">
        <v>5</v>
      </c>
      <c r="U270" s="134">
        <f t="shared" ref="U270:U286" si="42">SUM(C270:T270)</f>
        <v>126</v>
      </c>
      <c r="V270" s="231">
        <f t="shared" ref="V270:V285" si="43">U270/15</f>
        <v>8.4</v>
      </c>
    </row>
    <row r="271" spans="1:22">
      <c r="A271" s="154" t="s">
        <v>41</v>
      </c>
      <c r="B271" s="154" t="s">
        <v>207</v>
      </c>
      <c r="C271" s="134">
        <v>9</v>
      </c>
      <c r="D271" s="134">
        <v>6</v>
      </c>
      <c r="E271" s="134">
        <v>6</v>
      </c>
      <c r="F271" s="134">
        <v>6</v>
      </c>
      <c r="G271" s="134">
        <v>13</v>
      </c>
      <c r="H271" s="134">
        <v>16</v>
      </c>
      <c r="I271" s="134">
        <v>7</v>
      </c>
      <c r="J271" s="134">
        <v>0</v>
      </c>
      <c r="K271" s="134">
        <v>3</v>
      </c>
      <c r="L271" s="134">
        <v>0</v>
      </c>
      <c r="M271" s="134">
        <v>0</v>
      </c>
      <c r="N271" s="134">
        <v>3</v>
      </c>
      <c r="O271" s="134">
        <v>0</v>
      </c>
      <c r="P271" s="134">
        <v>3</v>
      </c>
      <c r="Q271" s="134">
        <v>3</v>
      </c>
      <c r="R271" s="134">
        <v>3</v>
      </c>
      <c r="S271" s="134">
        <v>0</v>
      </c>
      <c r="T271" s="134">
        <v>3</v>
      </c>
      <c r="U271" s="134">
        <f t="shared" si="42"/>
        <v>81</v>
      </c>
      <c r="V271" s="231">
        <f t="shared" si="43"/>
        <v>5.4</v>
      </c>
    </row>
    <row r="272" spans="1:22">
      <c r="A272" s="154" t="s">
        <v>42</v>
      </c>
      <c r="B272" s="154" t="s">
        <v>429</v>
      </c>
      <c r="C272" s="134">
        <v>6</v>
      </c>
      <c r="D272" s="134">
        <v>9</v>
      </c>
      <c r="E272" s="134">
        <v>0</v>
      </c>
      <c r="F272" s="134">
        <v>0</v>
      </c>
      <c r="G272" s="134">
        <v>0</v>
      </c>
      <c r="H272" s="134">
        <v>0</v>
      </c>
      <c r="I272" s="134">
        <v>0</v>
      </c>
      <c r="J272" s="134">
        <v>0</v>
      </c>
      <c r="K272" s="134">
        <v>0</v>
      </c>
      <c r="L272" s="134">
        <v>0</v>
      </c>
      <c r="M272" s="134">
        <v>12</v>
      </c>
      <c r="N272" s="134">
        <v>6</v>
      </c>
      <c r="O272" s="134">
        <v>0</v>
      </c>
      <c r="P272" s="134">
        <v>0</v>
      </c>
      <c r="Q272" s="134">
        <v>0</v>
      </c>
      <c r="R272" s="134">
        <v>0</v>
      </c>
      <c r="S272" s="134">
        <v>0</v>
      </c>
      <c r="T272" s="134">
        <v>0</v>
      </c>
      <c r="U272" s="134">
        <f t="shared" si="42"/>
        <v>33</v>
      </c>
      <c r="V272" s="231">
        <f t="shared" si="43"/>
        <v>2.2000000000000002</v>
      </c>
    </row>
    <row r="273" spans="1:22">
      <c r="A273" s="154" t="s">
        <v>43</v>
      </c>
      <c r="B273" s="154" t="s">
        <v>252</v>
      </c>
      <c r="C273" s="134">
        <v>6</v>
      </c>
      <c r="D273" s="134">
        <v>0</v>
      </c>
      <c r="E273" s="134">
        <v>6</v>
      </c>
      <c r="F273" s="134">
        <v>0</v>
      </c>
      <c r="G273" s="134">
        <v>6</v>
      </c>
      <c r="H273" s="134">
        <v>3</v>
      </c>
      <c r="I273" s="134">
        <v>6</v>
      </c>
      <c r="J273" s="134">
        <v>12</v>
      </c>
      <c r="K273" s="134">
        <v>12</v>
      </c>
      <c r="L273" s="134">
        <v>0</v>
      </c>
      <c r="M273" s="134">
        <v>12</v>
      </c>
      <c r="N273" s="134">
        <v>12</v>
      </c>
      <c r="O273" s="134">
        <v>6</v>
      </c>
      <c r="P273" s="134">
        <v>0</v>
      </c>
      <c r="Q273" s="134">
        <v>0</v>
      </c>
      <c r="R273" s="134">
        <v>9</v>
      </c>
      <c r="S273" s="134">
        <v>0</v>
      </c>
      <c r="T273" s="134">
        <v>0</v>
      </c>
      <c r="U273" s="134">
        <f t="shared" si="42"/>
        <v>90</v>
      </c>
      <c r="V273" s="231">
        <f t="shared" si="43"/>
        <v>6</v>
      </c>
    </row>
    <row r="274" spans="1:22">
      <c r="A274" s="168" t="s">
        <v>44</v>
      </c>
      <c r="B274" s="168" t="s">
        <v>430</v>
      </c>
      <c r="C274" s="134">
        <v>0</v>
      </c>
      <c r="D274" s="134">
        <v>0</v>
      </c>
      <c r="E274" s="134">
        <v>0</v>
      </c>
      <c r="F274" s="134">
        <v>0</v>
      </c>
      <c r="G274" s="134">
        <v>6</v>
      </c>
      <c r="H274" s="134">
        <v>0</v>
      </c>
      <c r="I274" s="134">
        <v>3</v>
      </c>
      <c r="J274" s="134">
        <v>0</v>
      </c>
      <c r="K274" s="134">
        <v>6</v>
      </c>
      <c r="L274" s="134">
        <v>0</v>
      </c>
      <c r="M274" s="134">
        <v>3</v>
      </c>
      <c r="N274" s="134">
        <v>12</v>
      </c>
      <c r="O274" s="134">
        <v>0</v>
      </c>
      <c r="P274" s="134">
        <v>0</v>
      </c>
      <c r="Q274" s="134">
        <v>0</v>
      </c>
      <c r="R274" s="134">
        <v>0</v>
      </c>
      <c r="S274" s="134">
        <v>0</v>
      </c>
      <c r="T274" s="134">
        <v>0</v>
      </c>
      <c r="U274" s="134">
        <f t="shared" si="42"/>
        <v>30</v>
      </c>
      <c r="V274" s="231">
        <f t="shared" si="43"/>
        <v>2</v>
      </c>
    </row>
    <row r="275" spans="1:22">
      <c r="A275" s="154" t="s">
        <v>45</v>
      </c>
      <c r="B275" s="154" t="s">
        <v>384</v>
      </c>
      <c r="C275" s="134">
        <v>0</v>
      </c>
      <c r="D275" s="134">
        <v>0</v>
      </c>
      <c r="E275" s="134">
        <v>6</v>
      </c>
      <c r="F275" s="134">
        <v>0</v>
      </c>
      <c r="G275" s="134">
        <v>0</v>
      </c>
      <c r="H275" s="134">
        <v>0</v>
      </c>
      <c r="I275" s="134">
        <v>0</v>
      </c>
      <c r="J275" s="134">
        <v>0</v>
      </c>
      <c r="K275" s="134">
        <v>0</v>
      </c>
      <c r="L275" s="134">
        <v>0</v>
      </c>
      <c r="M275" s="134">
        <v>0</v>
      </c>
      <c r="N275" s="134">
        <v>0</v>
      </c>
      <c r="O275" s="134">
        <v>0</v>
      </c>
      <c r="P275" s="134">
        <v>3</v>
      </c>
      <c r="Q275" s="134">
        <v>0</v>
      </c>
      <c r="R275" s="134">
        <v>0</v>
      </c>
      <c r="S275" s="134">
        <v>0</v>
      </c>
      <c r="T275" s="134">
        <v>0</v>
      </c>
      <c r="U275" s="134">
        <f t="shared" si="42"/>
        <v>9</v>
      </c>
      <c r="V275" s="231">
        <f t="shared" si="43"/>
        <v>0.6</v>
      </c>
    </row>
    <row r="276" spans="1:22">
      <c r="A276" s="154" t="s">
        <v>46</v>
      </c>
      <c r="B276" s="154" t="s">
        <v>432</v>
      </c>
      <c r="C276" s="134">
        <v>0</v>
      </c>
      <c r="D276" s="134">
        <v>0</v>
      </c>
      <c r="E276" s="134">
        <v>0</v>
      </c>
      <c r="F276" s="134">
        <v>0</v>
      </c>
      <c r="G276" s="134">
        <v>0</v>
      </c>
      <c r="H276" s="134">
        <v>0</v>
      </c>
      <c r="I276" s="134">
        <v>0</v>
      </c>
      <c r="J276" s="134">
        <v>0</v>
      </c>
      <c r="K276" s="134">
        <v>0</v>
      </c>
      <c r="L276" s="134">
        <v>0</v>
      </c>
      <c r="M276" s="134">
        <v>0</v>
      </c>
      <c r="N276" s="134">
        <v>0</v>
      </c>
      <c r="O276" s="134">
        <v>0</v>
      </c>
      <c r="P276" s="134">
        <v>0</v>
      </c>
      <c r="Q276" s="134">
        <v>0</v>
      </c>
      <c r="R276" s="134">
        <v>0</v>
      </c>
      <c r="S276" s="134">
        <v>0</v>
      </c>
      <c r="T276" s="134">
        <v>0</v>
      </c>
      <c r="U276" s="134">
        <f t="shared" si="42"/>
        <v>0</v>
      </c>
      <c r="V276" s="231">
        <f t="shared" si="43"/>
        <v>0</v>
      </c>
    </row>
    <row r="277" spans="1:22">
      <c r="A277" s="154" t="s">
        <v>47</v>
      </c>
      <c r="B277" s="154" t="s">
        <v>433</v>
      </c>
      <c r="C277" s="134">
        <v>0</v>
      </c>
      <c r="D277" s="134">
        <v>3</v>
      </c>
      <c r="E277" s="134">
        <v>0</v>
      </c>
      <c r="F277" s="134">
        <v>0</v>
      </c>
      <c r="G277" s="134">
        <v>0</v>
      </c>
      <c r="H277" s="134">
        <v>0</v>
      </c>
      <c r="I277" s="134">
        <v>0</v>
      </c>
      <c r="J277" s="134">
        <v>0</v>
      </c>
      <c r="K277" s="134">
        <v>0</v>
      </c>
      <c r="L277" s="134">
        <v>0</v>
      </c>
      <c r="M277" s="134">
        <v>0</v>
      </c>
      <c r="N277" s="134">
        <v>0</v>
      </c>
      <c r="O277" s="134">
        <v>0</v>
      </c>
      <c r="P277" s="134">
        <v>0</v>
      </c>
      <c r="Q277" s="134">
        <v>0</v>
      </c>
      <c r="R277" s="134">
        <v>0</v>
      </c>
      <c r="S277" s="134">
        <v>0</v>
      </c>
      <c r="T277" s="134">
        <v>1</v>
      </c>
      <c r="U277" s="134">
        <f t="shared" si="42"/>
        <v>4</v>
      </c>
      <c r="V277" s="231">
        <f t="shared" si="43"/>
        <v>0.26666666666666666</v>
      </c>
    </row>
    <row r="278" spans="1:22">
      <c r="A278" s="154" t="s">
        <v>48</v>
      </c>
      <c r="B278" s="154" t="s">
        <v>228</v>
      </c>
      <c r="C278" s="134">
        <v>0</v>
      </c>
      <c r="D278" s="134">
        <v>3</v>
      </c>
      <c r="E278" s="134">
        <v>0</v>
      </c>
      <c r="F278" s="134">
        <v>6</v>
      </c>
      <c r="G278" s="134">
        <v>0</v>
      </c>
      <c r="H278" s="134">
        <v>0</v>
      </c>
      <c r="I278" s="134">
        <v>3</v>
      </c>
      <c r="J278" s="134">
        <v>0</v>
      </c>
      <c r="K278" s="134">
        <v>0</v>
      </c>
      <c r="L278" s="134">
        <v>0</v>
      </c>
      <c r="M278" s="134">
        <v>3</v>
      </c>
      <c r="N278" s="134">
        <v>0</v>
      </c>
      <c r="O278" s="134">
        <v>0</v>
      </c>
      <c r="P278" s="134">
        <v>0</v>
      </c>
      <c r="Q278" s="134">
        <v>0</v>
      </c>
      <c r="R278" s="134">
        <v>0</v>
      </c>
      <c r="S278" s="134">
        <v>0</v>
      </c>
      <c r="T278" s="134">
        <v>0</v>
      </c>
      <c r="U278" s="134">
        <f t="shared" si="42"/>
        <v>15</v>
      </c>
      <c r="V278" s="231">
        <f t="shared" si="43"/>
        <v>1</v>
      </c>
    </row>
    <row r="279" spans="1:22">
      <c r="A279" s="154" t="s">
        <v>49</v>
      </c>
      <c r="B279" s="154" t="s">
        <v>434</v>
      </c>
      <c r="C279" s="134">
        <v>0</v>
      </c>
      <c r="D279" s="134">
        <v>0</v>
      </c>
      <c r="E279" s="134">
        <v>0</v>
      </c>
      <c r="F279" s="134">
        <v>0</v>
      </c>
      <c r="G279" s="134">
        <v>0</v>
      </c>
      <c r="H279" s="134">
        <v>0</v>
      </c>
      <c r="I279" s="134">
        <v>0</v>
      </c>
      <c r="J279" s="134">
        <v>0</v>
      </c>
      <c r="K279" s="134">
        <v>0</v>
      </c>
      <c r="L279" s="134">
        <v>0</v>
      </c>
      <c r="M279" s="134">
        <v>0</v>
      </c>
      <c r="N279" s="134">
        <v>0</v>
      </c>
      <c r="O279" s="134">
        <v>0</v>
      </c>
      <c r="P279" s="134">
        <v>0</v>
      </c>
      <c r="Q279" s="134">
        <v>0</v>
      </c>
      <c r="R279" s="134">
        <v>0</v>
      </c>
      <c r="S279" s="134">
        <v>0</v>
      </c>
      <c r="T279" s="134">
        <v>0</v>
      </c>
      <c r="U279" s="134">
        <f t="shared" si="42"/>
        <v>0</v>
      </c>
      <c r="V279" s="231">
        <f t="shared" si="43"/>
        <v>0</v>
      </c>
    </row>
    <row r="280" spans="1:22">
      <c r="A280" s="154" t="s">
        <v>50</v>
      </c>
      <c r="B280" s="154" t="s">
        <v>345</v>
      </c>
      <c r="C280" s="134">
        <v>0</v>
      </c>
      <c r="D280" s="134">
        <v>3</v>
      </c>
      <c r="E280" s="134">
        <v>0</v>
      </c>
      <c r="F280" s="134">
        <v>0</v>
      </c>
      <c r="G280" s="134">
        <v>0</v>
      </c>
      <c r="H280" s="134">
        <v>0</v>
      </c>
      <c r="I280" s="134">
        <v>3</v>
      </c>
      <c r="J280" s="134">
        <v>0</v>
      </c>
      <c r="K280" s="134">
        <v>0</v>
      </c>
      <c r="L280" s="134">
        <v>0</v>
      </c>
      <c r="M280" s="134">
        <v>0</v>
      </c>
      <c r="N280" s="134">
        <v>0</v>
      </c>
      <c r="O280" s="134">
        <v>0</v>
      </c>
      <c r="P280" s="134">
        <v>0</v>
      </c>
      <c r="Q280" s="134">
        <v>0</v>
      </c>
      <c r="R280" s="134">
        <v>0</v>
      </c>
      <c r="S280" s="134">
        <v>0</v>
      </c>
      <c r="T280" s="134">
        <v>0</v>
      </c>
      <c r="U280" s="134">
        <f t="shared" si="42"/>
        <v>6</v>
      </c>
      <c r="V280" s="231">
        <f t="shared" si="43"/>
        <v>0.4</v>
      </c>
    </row>
    <row r="281" spans="1:22">
      <c r="A281" s="154" t="s">
        <v>51</v>
      </c>
      <c r="B281" s="154" t="s">
        <v>435</v>
      </c>
      <c r="C281" s="134">
        <v>3</v>
      </c>
      <c r="D281" s="134">
        <v>0</v>
      </c>
      <c r="E281" s="134">
        <v>0</v>
      </c>
      <c r="F281" s="134">
        <v>0</v>
      </c>
      <c r="G281" s="134">
        <v>1</v>
      </c>
      <c r="H281" s="134">
        <v>0</v>
      </c>
      <c r="I281" s="134">
        <v>0</v>
      </c>
      <c r="J281" s="134">
        <v>0</v>
      </c>
      <c r="K281" s="134">
        <v>3</v>
      </c>
      <c r="L281" s="134">
        <v>6</v>
      </c>
      <c r="M281" s="134">
        <v>0</v>
      </c>
      <c r="N281" s="134">
        <v>0</v>
      </c>
      <c r="O281" s="134">
        <v>0</v>
      </c>
      <c r="P281" s="134">
        <v>0</v>
      </c>
      <c r="Q281" s="134">
        <v>0</v>
      </c>
      <c r="R281" s="134">
        <v>3</v>
      </c>
      <c r="S281" s="134">
        <v>0</v>
      </c>
      <c r="T281" s="134">
        <v>0</v>
      </c>
      <c r="U281" s="134">
        <f t="shared" si="42"/>
        <v>16</v>
      </c>
      <c r="V281" s="231">
        <f t="shared" si="43"/>
        <v>1.0666666666666667</v>
      </c>
    </row>
    <row r="282" spans="1:22">
      <c r="A282" s="154" t="s">
        <v>52</v>
      </c>
      <c r="B282" s="154" t="s">
        <v>436</v>
      </c>
      <c r="C282" s="134">
        <v>8</v>
      </c>
      <c r="D282" s="134">
        <v>13</v>
      </c>
      <c r="E282" s="134">
        <v>7</v>
      </c>
      <c r="F282" s="134">
        <v>16</v>
      </c>
      <c r="G282" s="134">
        <v>5</v>
      </c>
      <c r="H282" s="134">
        <v>16</v>
      </c>
      <c r="I282" s="134">
        <v>7</v>
      </c>
      <c r="J282" s="134">
        <v>3</v>
      </c>
      <c r="K282" s="134">
        <v>7</v>
      </c>
      <c r="L282" s="134">
        <v>4</v>
      </c>
      <c r="M282" s="134">
        <v>8</v>
      </c>
      <c r="N282" s="134">
        <v>0</v>
      </c>
      <c r="O282" s="134">
        <v>9</v>
      </c>
      <c r="P282" s="134">
        <v>17</v>
      </c>
      <c r="Q282" s="134">
        <v>6</v>
      </c>
      <c r="R282" s="134">
        <v>4</v>
      </c>
      <c r="S282" s="134">
        <v>16</v>
      </c>
      <c r="T282" s="134">
        <v>12</v>
      </c>
      <c r="U282" s="134">
        <f t="shared" si="42"/>
        <v>158</v>
      </c>
      <c r="V282" s="231">
        <f t="shared" si="43"/>
        <v>10.533333333333333</v>
      </c>
    </row>
    <row r="283" spans="1:22">
      <c r="A283" s="154" t="s">
        <v>53</v>
      </c>
      <c r="B283" s="154" t="s">
        <v>229</v>
      </c>
      <c r="C283" s="134">
        <v>12</v>
      </c>
      <c r="D283" s="134">
        <v>8</v>
      </c>
      <c r="E283" s="134">
        <v>6</v>
      </c>
      <c r="F283" s="134">
        <v>6</v>
      </c>
      <c r="G283" s="134">
        <v>2</v>
      </c>
      <c r="H283" s="134">
        <v>10</v>
      </c>
      <c r="I283" s="134">
        <v>14</v>
      </c>
      <c r="J283" s="134">
        <v>7</v>
      </c>
      <c r="K283" s="134">
        <v>4</v>
      </c>
      <c r="L283" s="134">
        <v>7</v>
      </c>
      <c r="M283" s="134">
        <v>0</v>
      </c>
      <c r="N283" s="134">
        <v>4</v>
      </c>
      <c r="O283" s="134">
        <v>3</v>
      </c>
      <c r="P283" s="134">
        <v>11</v>
      </c>
      <c r="Q283" s="134">
        <v>7</v>
      </c>
      <c r="R283" s="134">
        <v>10</v>
      </c>
      <c r="S283" s="134">
        <v>9</v>
      </c>
      <c r="T283" s="134">
        <v>12</v>
      </c>
      <c r="U283" s="134">
        <f t="shared" si="42"/>
        <v>132</v>
      </c>
      <c r="V283" s="231">
        <f t="shared" si="43"/>
        <v>8.8000000000000007</v>
      </c>
    </row>
    <row r="284" spans="1:22">
      <c r="A284" s="156" t="s">
        <v>156</v>
      </c>
      <c r="B284" s="156" t="s">
        <v>438</v>
      </c>
      <c r="C284" s="134">
        <v>0</v>
      </c>
      <c r="D284" s="134">
        <v>0</v>
      </c>
      <c r="E284" s="134">
        <v>12</v>
      </c>
      <c r="F284" s="134">
        <v>0</v>
      </c>
      <c r="G284" s="134">
        <v>0</v>
      </c>
      <c r="H284" s="134">
        <v>0</v>
      </c>
      <c r="I284" s="134">
        <v>0</v>
      </c>
      <c r="J284" s="134">
        <v>0</v>
      </c>
      <c r="K284" s="134">
        <v>0</v>
      </c>
      <c r="L284" s="134">
        <v>6</v>
      </c>
      <c r="M284" s="134">
        <v>0</v>
      </c>
      <c r="N284" s="134">
        <v>6</v>
      </c>
      <c r="O284" s="134">
        <v>0</v>
      </c>
      <c r="P284" s="134">
        <v>0</v>
      </c>
      <c r="Q284" s="134">
        <v>0</v>
      </c>
      <c r="R284" s="134">
        <v>6</v>
      </c>
      <c r="S284" s="134">
        <v>0</v>
      </c>
      <c r="T284" s="134">
        <v>12</v>
      </c>
      <c r="U284" s="134">
        <f t="shared" si="42"/>
        <v>42</v>
      </c>
      <c r="V284" s="231">
        <f t="shared" si="43"/>
        <v>2.8</v>
      </c>
    </row>
    <row r="285" spans="1:22">
      <c r="A285" s="156" t="s">
        <v>157</v>
      </c>
      <c r="B285" s="156" t="s">
        <v>327</v>
      </c>
      <c r="C285" s="134">
        <v>0</v>
      </c>
      <c r="D285" s="134">
        <v>0</v>
      </c>
      <c r="E285" s="134">
        <v>0</v>
      </c>
      <c r="F285" s="134">
        <v>0</v>
      </c>
      <c r="G285" s="134">
        <v>0</v>
      </c>
      <c r="H285" s="134">
        <v>0</v>
      </c>
      <c r="I285" s="134">
        <v>0</v>
      </c>
      <c r="J285" s="134">
        <v>0</v>
      </c>
      <c r="K285" s="134">
        <v>0</v>
      </c>
      <c r="L285" s="134">
        <v>0</v>
      </c>
      <c r="M285" s="134">
        <v>0</v>
      </c>
      <c r="N285" s="134">
        <v>6</v>
      </c>
      <c r="O285" s="134">
        <v>0</v>
      </c>
      <c r="P285" s="134">
        <v>0</v>
      </c>
      <c r="Q285" s="134">
        <v>0</v>
      </c>
      <c r="R285" s="134">
        <v>0</v>
      </c>
      <c r="S285" s="134">
        <v>0</v>
      </c>
      <c r="T285" s="134">
        <v>6</v>
      </c>
      <c r="U285" s="134">
        <f t="shared" si="42"/>
        <v>12</v>
      </c>
      <c r="V285" s="231">
        <f t="shared" si="43"/>
        <v>0.8</v>
      </c>
    </row>
    <row r="286" spans="1:22">
      <c r="A286" s="213"/>
      <c r="B286" s="214" t="s">
        <v>28</v>
      </c>
      <c r="C286" s="215">
        <f t="shared" ref="C286:T286" si="44">SUM(C270:C285)</f>
        <v>62</v>
      </c>
      <c r="D286" s="215">
        <f t="shared" si="44"/>
        <v>54</v>
      </c>
      <c r="E286" s="215">
        <f t="shared" si="44"/>
        <v>52</v>
      </c>
      <c r="F286" s="215">
        <f t="shared" si="44"/>
        <v>49</v>
      </c>
      <c r="G286" s="215">
        <f t="shared" si="44"/>
        <v>39</v>
      </c>
      <c r="H286" s="215">
        <f t="shared" si="44"/>
        <v>51</v>
      </c>
      <c r="I286" s="215">
        <f t="shared" si="44"/>
        <v>43</v>
      </c>
      <c r="J286" s="215">
        <f t="shared" si="44"/>
        <v>25</v>
      </c>
      <c r="K286" s="215">
        <f t="shared" si="44"/>
        <v>38</v>
      </c>
      <c r="L286" s="215">
        <f t="shared" si="44"/>
        <v>38</v>
      </c>
      <c r="M286" s="215">
        <f t="shared" si="44"/>
        <v>38</v>
      </c>
      <c r="N286" s="215">
        <f t="shared" si="44"/>
        <v>49</v>
      </c>
      <c r="O286" s="215">
        <f t="shared" si="44"/>
        <v>24</v>
      </c>
      <c r="P286" s="215">
        <f t="shared" si="44"/>
        <v>40</v>
      </c>
      <c r="Q286" s="215">
        <f t="shared" si="44"/>
        <v>26</v>
      </c>
      <c r="R286" s="215">
        <f t="shared" si="44"/>
        <v>44</v>
      </c>
      <c r="S286" s="215"/>
      <c r="T286" s="215">
        <f t="shared" si="44"/>
        <v>51</v>
      </c>
      <c r="U286" s="215">
        <f t="shared" si="42"/>
        <v>723</v>
      </c>
      <c r="V286" s="435">
        <f>SUM(AVERAGE(C286:T286))</f>
        <v>42.529411764705884</v>
      </c>
    </row>
    <row r="287" spans="1:22">
      <c r="A287" s="154"/>
      <c r="B287" s="154"/>
      <c r="C287" s="134" t="s">
        <v>0</v>
      </c>
      <c r="D287" s="134" t="s">
        <v>1</v>
      </c>
      <c r="E287" s="134" t="s">
        <v>2</v>
      </c>
      <c r="F287" s="134" t="s">
        <v>3</v>
      </c>
      <c r="G287" s="134" t="s">
        <v>4</v>
      </c>
      <c r="H287" s="134" t="s">
        <v>5</v>
      </c>
      <c r="I287" s="134" t="s">
        <v>6</v>
      </c>
      <c r="J287" s="134" t="s">
        <v>7</v>
      </c>
      <c r="K287" s="134" t="s">
        <v>8</v>
      </c>
      <c r="L287" s="134" t="s">
        <v>9</v>
      </c>
      <c r="M287" s="134" t="s">
        <v>10</v>
      </c>
      <c r="N287" s="134" t="s">
        <v>11</v>
      </c>
      <c r="O287" s="134" t="s">
        <v>12</v>
      </c>
      <c r="P287" s="134" t="s">
        <v>13</v>
      </c>
      <c r="Q287" s="134" t="s">
        <v>14</v>
      </c>
      <c r="R287" s="134" t="s">
        <v>15</v>
      </c>
      <c r="S287" s="134" t="s">
        <v>16</v>
      </c>
      <c r="T287" s="134" t="s">
        <v>973</v>
      </c>
      <c r="U287" s="134" t="s">
        <v>38</v>
      </c>
      <c r="V287" s="231" t="s">
        <v>39</v>
      </c>
    </row>
    <row r="288" spans="1:22">
      <c r="A288" s="219"/>
      <c r="B288" s="220" t="s">
        <v>121</v>
      </c>
      <c r="C288" s="221"/>
      <c r="D288" s="221"/>
      <c r="E288" s="221"/>
      <c r="F288" s="221"/>
      <c r="G288" s="221"/>
      <c r="H288" s="221"/>
      <c r="I288" s="221"/>
      <c r="J288" s="221"/>
      <c r="K288" s="221"/>
      <c r="L288" s="221"/>
      <c r="M288" s="221"/>
      <c r="N288" s="221"/>
      <c r="O288" s="221"/>
      <c r="P288" s="221"/>
      <c r="Q288" s="221"/>
      <c r="R288" s="221"/>
      <c r="S288" s="221"/>
      <c r="T288" s="221"/>
      <c r="U288" s="221"/>
      <c r="V288" s="436"/>
    </row>
    <row r="289" spans="1:22">
      <c r="A289" s="154" t="s">
        <v>40</v>
      </c>
      <c r="B289" s="167" t="s">
        <v>282</v>
      </c>
      <c r="C289" s="134">
        <v>12</v>
      </c>
      <c r="D289" s="134">
        <v>15</v>
      </c>
      <c r="E289" s="134">
        <v>9</v>
      </c>
      <c r="F289" s="134">
        <v>0</v>
      </c>
      <c r="G289" s="134">
        <v>18</v>
      </c>
      <c r="H289" s="134">
        <v>6</v>
      </c>
      <c r="I289" s="134">
        <v>12</v>
      </c>
      <c r="J289" s="134">
        <v>15</v>
      </c>
      <c r="K289" s="134">
        <v>0</v>
      </c>
      <c r="L289" s="134">
        <v>6</v>
      </c>
      <c r="M289" s="134">
        <v>6</v>
      </c>
      <c r="N289" s="134">
        <v>3</v>
      </c>
      <c r="O289" s="134">
        <v>12</v>
      </c>
      <c r="P289" s="134">
        <v>15</v>
      </c>
      <c r="Q289" s="134">
        <v>6</v>
      </c>
      <c r="R289" s="134">
        <v>3</v>
      </c>
      <c r="S289" s="134">
        <v>9</v>
      </c>
      <c r="T289" s="134">
        <v>9</v>
      </c>
      <c r="U289" s="134">
        <f t="shared" ref="U289:U305" si="45">SUM(C289:T289)</f>
        <v>156</v>
      </c>
      <c r="V289" s="231">
        <f t="shared" ref="V289:V304" si="46">U289/15</f>
        <v>10.4</v>
      </c>
    </row>
    <row r="290" spans="1:22">
      <c r="A290" s="154" t="s">
        <v>41</v>
      </c>
      <c r="B290" s="167" t="s">
        <v>283</v>
      </c>
      <c r="C290" s="134">
        <v>9</v>
      </c>
      <c r="D290" s="134">
        <v>6</v>
      </c>
      <c r="E290" s="134">
        <v>9</v>
      </c>
      <c r="F290" s="134">
        <v>6</v>
      </c>
      <c r="G290" s="134">
        <v>10</v>
      </c>
      <c r="H290" s="134">
        <v>9</v>
      </c>
      <c r="I290" s="134">
        <v>15</v>
      </c>
      <c r="J290" s="134">
        <v>9</v>
      </c>
      <c r="K290" s="134">
        <v>0</v>
      </c>
      <c r="L290" s="134">
        <v>0</v>
      </c>
      <c r="M290" s="134">
        <v>3</v>
      </c>
      <c r="N290" s="134">
        <v>9</v>
      </c>
      <c r="O290" s="134">
        <v>9</v>
      </c>
      <c r="P290" s="134">
        <v>6</v>
      </c>
      <c r="Q290" s="134">
        <v>0</v>
      </c>
      <c r="R290" s="134">
        <v>15</v>
      </c>
      <c r="S290" s="134">
        <v>18</v>
      </c>
      <c r="T290" s="134">
        <v>0</v>
      </c>
      <c r="U290" s="134">
        <f t="shared" si="45"/>
        <v>133</v>
      </c>
      <c r="V290" s="231">
        <f t="shared" si="46"/>
        <v>8.8666666666666671</v>
      </c>
    </row>
    <row r="291" spans="1:22">
      <c r="A291" s="154" t="s">
        <v>42</v>
      </c>
      <c r="B291" s="154" t="s">
        <v>413</v>
      </c>
      <c r="C291" s="134">
        <v>0</v>
      </c>
      <c r="D291" s="134">
        <v>0</v>
      </c>
      <c r="E291" s="134">
        <v>0</v>
      </c>
      <c r="F291" s="134">
        <v>0</v>
      </c>
      <c r="G291" s="134">
        <v>0</v>
      </c>
      <c r="H291" s="134">
        <v>0</v>
      </c>
      <c r="I291" s="134">
        <v>0</v>
      </c>
      <c r="J291" s="134">
        <v>0</v>
      </c>
      <c r="K291" s="134">
        <v>0</v>
      </c>
      <c r="L291" s="134">
        <v>0</v>
      </c>
      <c r="M291" s="134">
        <v>0</v>
      </c>
      <c r="N291" s="134">
        <v>0</v>
      </c>
      <c r="O291" s="134">
        <v>0</v>
      </c>
      <c r="P291" s="134">
        <v>0</v>
      </c>
      <c r="Q291" s="134">
        <v>0</v>
      </c>
      <c r="R291" s="134">
        <v>0</v>
      </c>
      <c r="S291" s="134">
        <v>0</v>
      </c>
      <c r="T291" s="134">
        <v>0</v>
      </c>
      <c r="U291" s="134">
        <f t="shared" si="45"/>
        <v>0</v>
      </c>
      <c r="V291" s="231">
        <f t="shared" si="46"/>
        <v>0</v>
      </c>
    </row>
    <row r="292" spans="1:22">
      <c r="A292" s="154" t="s">
        <v>43</v>
      </c>
      <c r="B292" s="154" t="s">
        <v>216</v>
      </c>
      <c r="C292" s="134">
        <v>12</v>
      </c>
      <c r="D292" s="134">
        <v>0</v>
      </c>
      <c r="E292" s="134">
        <v>0</v>
      </c>
      <c r="F292" s="134">
        <v>0</v>
      </c>
      <c r="G292" s="134">
        <v>6</v>
      </c>
      <c r="H292" s="134">
        <v>6</v>
      </c>
      <c r="I292" s="134">
        <v>6</v>
      </c>
      <c r="J292" s="134">
        <v>0</v>
      </c>
      <c r="K292" s="134">
        <v>0</v>
      </c>
      <c r="L292" s="134">
        <v>0</v>
      </c>
      <c r="M292" s="134">
        <v>0</v>
      </c>
      <c r="N292" s="134">
        <v>6</v>
      </c>
      <c r="O292" s="134">
        <v>6</v>
      </c>
      <c r="P292" s="134">
        <v>0</v>
      </c>
      <c r="Q292" s="134">
        <v>0</v>
      </c>
      <c r="R292" s="134">
        <v>0</v>
      </c>
      <c r="S292" s="134">
        <v>6</v>
      </c>
      <c r="T292" s="134">
        <v>6</v>
      </c>
      <c r="U292" s="134">
        <f t="shared" si="45"/>
        <v>54</v>
      </c>
      <c r="V292" s="231">
        <f t="shared" si="46"/>
        <v>3.6</v>
      </c>
    </row>
    <row r="293" spans="1:22">
      <c r="A293" s="168" t="s">
        <v>44</v>
      </c>
      <c r="B293" s="168" t="s">
        <v>414</v>
      </c>
      <c r="C293" s="134">
        <v>0</v>
      </c>
      <c r="D293" s="134">
        <v>0</v>
      </c>
      <c r="E293" s="134">
        <v>0</v>
      </c>
      <c r="F293" s="134">
        <v>0</v>
      </c>
      <c r="G293" s="134">
        <v>0</v>
      </c>
      <c r="H293" s="134">
        <v>9</v>
      </c>
      <c r="I293" s="134">
        <v>6</v>
      </c>
      <c r="J293" s="134">
        <v>0</v>
      </c>
      <c r="K293" s="134">
        <v>0</v>
      </c>
      <c r="L293" s="134">
        <v>0</v>
      </c>
      <c r="M293" s="134">
        <v>0</v>
      </c>
      <c r="N293" s="134">
        <v>0</v>
      </c>
      <c r="O293" s="134">
        <v>0</v>
      </c>
      <c r="P293" s="134">
        <v>0</v>
      </c>
      <c r="Q293" s="134">
        <v>0</v>
      </c>
      <c r="R293" s="134">
        <v>0</v>
      </c>
      <c r="S293" s="134">
        <v>0</v>
      </c>
      <c r="T293" s="134">
        <v>0</v>
      </c>
      <c r="U293" s="134">
        <f t="shared" si="45"/>
        <v>15</v>
      </c>
      <c r="V293" s="231">
        <f t="shared" si="46"/>
        <v>1</v>
      </c>
    </row>
    <row r="294" spans="1:22">
      <c r="A294" s="154" t="s">
        <v>45</v>
      </c>
      <c r="B294" s="154" t="s">
        <v>306</v>
      </c>
      <c r="C294" s="134">
        <v>0</v>
      </c>
      <c r="D294" s="134">
        <v>0</v>
      </c>
      <c r="E294" s="134">
        <v>0</v>
      </c>
      <c r="F294" s="134">
        <v>0</v>
      </c>
      <c r="G294" s="134">
        <v>6</v>
      </c>
      <c r="H294" s="134">
        <v>12</v>
      </c>
      <c r="I294" s="134">
        <v>6</v>
      </c>
      <c r="J294" s="134">
        <v>0</v>
      </c>
      <c r="K294" s="134">
        <v>0</v>
      </c>
      <c r="L294" s="134">
        <v>0</v>
      </c>
      <c r="M294" s="134">
        <v>0</v>
      </c>
      <c r="N294" s="134">
        <v>21</v>
      </c>
      <c r="O294" s="134">
        <v>3</v>
      </c>
      <c r="P294" s="134">
        <v>6</v>
      </c>
      <c r="Q294" s="134">
        <v>0</v>
      </c>
      <c r="R294" s="134">
        <v>0</v>
      </c>
      <c r="S294" s="134">
        <v>0</v>
      </c>
      <c r="T294" s="134">
        <v>0</v>
      </c>
      <c r="U294" s="134">
        <f t="shared" si="45"/>
        <v>54</v>
      </c>
      <c r="V294" s="231">
        <f t="shared" si="46"/>
        <v>3.6</v>
      </c>
    </row>
    <row r="295" spans="1:22">
      <c r="A295" s="154" t="s">
        <v>46</v>
      </c>
      <c r="B295" s="154" t="s">
        <v>415</v>
      </c>
      <c r="C295" s="134">
        <v>0</v>
      </c>
      <c r="D295" s="134">
        <v>0</v>
      </c>
      <c r="E295" s="134">
        <v>0</v>
      </c>
      <c r="F295" s="134">
        <v>0</v>
      </c>
      <c r="G295" s="134">
        <v>0</v>
      </c>
      <c r="H295" s="134">
        <v>0</v>
      </c>
      <c r="I295" s="134">
        <v>0</v>
      </c>
      <c r="J295" s="134">
        <v>0</v>
      </c>
      <c r="K295" s="134">
        <v>0</v>
      </c>
      <c r="L295" s="134">
        <v>0</v>
      </c>
      <c r="M295" s="134">
        <v>0</v>
      </c>
      <c r="N295" s="134">
        <v>0</v>
      </c>
      <c r="O295" s="134">
        <v>0</v>
      </c>
      <c r="P295" s="134">
        <v>0</v>
      </c>
      <c r="Q295" s="134">
        <v>0</v>
      </c>
      <c r="R295" s="134">
        <v>0</v>
      </c>
      <c r="S295" s="134">
        <v>0</v>
      </c>
      <c r="T295" s="134">
        <v>0</v>
      </c>
      <c r="U295" s="134">
        <f t="shared" si="45"/>
        <v>0</v>
      </c>
      <c r="V295" s="231">
        <f t="shared" si="46"/>
        <v>0</v>
      </c>
    </row>
    <row r="296" spans="1:22">
      <c r="A296" s="154" t="s">
        <v>47</v>
      </c>
      <c r="B296" s="154" t="s">
        <v>280</v>
      </c>
      <c r="C296" s="134">
        <v>3</v>
      </c>
      <c r="D296" s="134">
        <v>0</v>
      </c>
      <c r="E296" s="134">
        <v>0</v>
      </c>
      <c r="F296" s="134">
        <v>3</v>
      </c>
      <c r="G296" s="134">
        <v>0</v>
      </c>
      <c r="H296" s="134">
        <v>3</v>
      </c>
      <c r="I296" s="134">
        <v>1</v>
      </c>
      <c r="J296" s="134">
        <v>9</v>
      </c>
      <c r="K296" s="134">
        <v>0</v>
      </c>
      <c r="L296" s="134">
        <v>0</v>
      </c>
      <c r="M296" s="134">
        <v>0</v>
      </c>
      <c r="N296" s="134">
        <v>0</v>
      </c>
      <c r="O296" s="134">
        <v>0</v>
      </c>
      <c r="P296" s="134">
        <v>0</v>
      </c>
      <c r="Q296" s="134">
        <v>0</v>
      </c>
      <c r="R296" s="134">
        <v>0</v>
      </c>
      <c r="S296" s="134">
        <v>0</v>
      </c>
      <c r="T296" s="134">
        <v>0</v>
      </c>
      <c r="U296" s="134">
        <f t="shared" si="45"/>
        <v>19</v>
      </c>
      <c r="V296" s="231">
        <f t="shared" si="46"/>
        <v>1.2666666666666666</v>
      </c>
    </row>
    <row r="297" spans="1:22">
      <c r="A297" s="154" t="s">
        <v>48</v>
      </c>
      <c r="B297" s="154" t="s">
        <v>416</v>
      </c>
      <c r="C297" s="134">
        <v>0</v>
      </c>
      <c r="D297" s="134">
        <v>3</v>
      </c>
      <c r="E297" s="134">
        <v>0</v>
      </c>
      <c r="F297" s="134">
        <v>3</v>
      </c>
      <c r="G297" s="134">
        <v>0</v>
      </c>
      <c r="H297" s="134">
        <v>3</v>
      </c>
      <c r="I297" s="134">
        <v>0</v>
      </c>
      <c r="J297" s="134">
        <v>0</v>
      </c>
      <c r="K297" s="134">
        <v>0</v>
      </c>
      <c r="L297" s="134">
        <v>0</v>
      </c>
      <c r="M297" s="134">
        <v>0</v>
      </c>
      <c r="N297" s="134">
        <v>0</v>
      </c>
      <c r="O297" s="134">
        <v>0</v>
      </c>
      <c r="P297" s="134">
        <v>0</v>
      </c>
      <c r="Q297" s="134">
        <v>0</v>
      </c>
      <c r="R297" s="134">
        <v>0</v>
      </c>
      <c r="S297" s="134">
        <v>3</v>
      </c>
      <c r="T297" s="134">
        <v>0</v>
      </c>
      <c r="U297" s="134">
        <f t="shared" si="45"/>
        <v>12</v>
      </c>
      <c r="V297" s="231">
        <f t="shared" si="46"/>
        <v>0.8</v>
      </c>
    </row>
    <row r="298" spans="1:22">
      <c r="A298" s="154" t="s">
        <v>49</v>
      </c>
      <c r="B298" s="154" t="s">
        <v>286</v>
      </c>
      <c r="C298" s="134">
        <v>6</v>
      </c>
      <c r="D298" s="134">
        <v>0</v>
      </c>
      <c r="E298" s="134">
        <v>0</v>
      </c>
      <c r="F298" s="134">
        <v>9</v>
      </c>
      <c r="G298" s="134">
        <v>6</v>
      </c>
      <c r="H298" s="134">
        <v>0</v>
      </c>
      <c r="I298" s="134">
        <v>3</v>
      </c>
      <c r="J298" s="134">
        <v>0</v>
      </c>
      <c r="K298" s="134">
        <v>0</v>
      </c>
      <c r="L298" s="134">
        <v>9</v>
      </c>
      <c r="M298" s="134">
        <v>6</v>
      </c>
      <c r="N298" s="134">
        <v>12</v>
      </c>
      <c r="O298" s="134">
        <v>0</v>
      </c>
      <c r="P298" s="134">
        <v>6</v>
      </c>
      <c r="Q298" s="134">
        <v>6</v>
      </c>
      <c r="R298" s="134">
        <v>0</v>
      </c>
      <c r="S298" s="134">
        <v>3</v>
      </c>
      <c r="T298" s="134">
        <v>9</v>
      </c>
      <c r="U298" s="134">
        <f t="shared" si="45"/>
        <v>75</v>
      </c>
      <c r="V298" s="231">
        <f t="shared" si="46"/>
        <v>5</v>
      </c>
    </row>
    <row r="299" spans="1:22">
      <c r="A299" s="154" t="s">
        <v>50</v>
      </c>
      <c r="B299" s="154" t="s">
        <v>417</v>
      </c>
      <c r="C299" s="134">
        <v>6</v>
      </c>
      <c r="D299" s="134">
        <v>0</v>
      </c>
      <c r="E299" s="134">
        <v>0</v>
      </c>
      <c r="F299" s="134">
        <v>6</v>
      </c>
      <c r="G299" s="134">
        <v>0</v>
      </c>
      <c r="H299" s="134">
        <v>0</v>
      </c>
      <c r="I299" s="134">
        <v>3</v>
      </c>
      <c r="J299" s="134">
        <v>0</v>
      </c>
      <c r="K299" s="134">
        <v>0</v>
      </c>
      <c r="L299" s="134">
        <v>0</v>
      </c>
      <c r="M299" s="134">
        <v>0</v>
      </c>
      <c r="N299" s="134">
        <v>0</v>
      </c>
      <c r="O299" s="134">
        <v>0</v>
      </c>
      <c r="P299" s="134">
        <v>0</v>
      </c>
      <c r="Q299" s="134">
        <v>0</v>
      </c>
      <c r="R299" s="134">
        <v>0</v>
      </c>
      <c r="S299" s="134">
        <v>0</v>
      </c>
      <c r="T299" s="134">
        <v>0</v>
      </c>
      <c r="U299" s="134">
        <f t="shared" si="45"/>
        <v>15</v>
      </c>
      <c r="V299" s="231">
        <f t="shared" si="46"/>
        <v>1</v>
      </c>
    </row>
    <row r="300" spans="1:22">
      <c r="A300" s="154" t="s">
        <v>51</v>
      </c>
      <c r="B300" s="154" t="s">
        <v>418</v>
      </c>
      <c r="C300" s="134">
        <v>0</v>
      </c>
      <c r="D300" s="134">
        <v>0</v>
      </c>
      <c r="E300" s="134">
        <v>0</v>
      </c>
      <c r="F300" s="134">
        <v>0</v>
      </c>
      <c r="G300" s="134">
        <v>0</v>
      </c>
      <c r="H300" s="134">
        <v>0</v>
      </c>
      <c r="I300" s="134">
        <v>0</v>
      </c>
      <c r="J300" s="134">
        <v>0</v>
      </c>
      <c r="K300" s="134">
        <v>0</v>
      </c>
      <c r="L300" s="134">
        <v>0</v>
      </c>
      <c r="M300" s="134">
        <v>0</v>
      </c>
      <c r="N300" s="134">
        <v>0</v>
      </c>
      <c r="O300" s="134">
        <v>0</v>
      </c>
      <c r="P300" s="134">
        <v>0</v>
      </c>
      <c r="Q300" s="134">
        <v>0</v>
      </c>
      <c r="R300" s="134">
        <v>0</v>
      </c>
      <c r="S300" s="134">
        <v>0</v>
      </c>
      <c r="T300" s="134">
        <v>0</v>
      </c>
      <c r="U300" s="134">
        <f t="shared" si="45"/>
        <v>0</v>
      </c>
      <c r="V300" s="231">
        <f t="shared" si="46"/>
        <v>0</v>
      </c>
    </row>
    <row r="301" spans="1:22">
      <c r="A301" s="154" t="s">
        <v>52</v>
      </c>
      <c r="B301" s="154" t="s">
        <v>307</v>
      </c>
      <c r="C301" s="134">
        <v>10</v>
      </c>
      <c r="D301" s="134">
        <v>13</v>
      </c>
      <c r="E301" s="134">
        <v>7</v>
      </c>
      <c r="F301" s="134">
        <v>5</v>
      </c>
      <c r="G301" s="134">
        <v>19</v>
      </c>
      <c r="H301" s="134">
        <v>3</v>
      </c>
      <c r="I301" s="134">
        <v>15</v>
      </c>
      <c r="J301" s="134">
        <v>13</v>
      </c>
      <c r="K301" s="134">
        <v>6</v>
      </c>
      <c r="L301" s="134">
        <v>9</v>
      </c>
      <c r="M301" s="134">
        <v>16</v>
      </c>
      <c r="N301" s="134">
        <v>21</v>
      </c>
      <c r="O301" s="134">
        <v>6</v>
      </c>
      <c r="P301" s="134">
        <v>0</v>
      </c>
      <c r="Q301" s="134">
        <v>5</v>
      </c>
      <c r="R301" s="134">
        <v>3</v>
      </c>
      <c r="S301" s="134">
        <v>8</v>
      </c>
      <c r="T301" s="134">
        <v>6</v>
      </c>
      <c r="U301" s="134">
        <f t="shared" si="45"/>
        <v>165</v>
      </c>
      <c r="V301" s="231">
        <f t="shared" si="46"/>
        <v>11</v>
      </c>
    </row>
    <row r="302" spans="1:22">
      <c r="A302" s="154" t="s">
        <v>53</v>
      </c>
      <c r="B302" s="154" t="s">
        <v>277</v>
      </c>
      <c r="C302" s="134">
        <v>3</v>
      </c>
      <c r="D302" s="134">
        <v>1</v>
      </c>
      <c r="E302" s="134">
        <v>2</v>
      </c>
      <c r="F302" s="134">
        <v>0</v>
      </c>
      <c r="G302" s="134">
        <v>0</v>
      </c>
      <c r="H302" s="134">
        <v>0</v>
      </c>
      <c r="I302" s="134">
        <v>0</v>
      </c>
      <c r="J302" s="134">
        <v>0</v>
      </c>
      <c r="K302" s="134">
        <v>0</v>
      </c>
      <c r="L302" s="134">
        <v>0</v>
      </c>
      <c r="M302" s="134">
        <v>0</v>
      </c>
      <c r="N302" s="134">
        <v>0</v>
      </c>
      <c r="O302" s="134">
        <v>0</v>
      </c>
      <c r="P302" s="134">
        <v>0</v>
      </c>
      <c r="Q302" s="134">
        <v>0</v>
      </c>
      <c r="R302" s="134">
        <v>0</v>
      </c>
      <c r="S302" s="134">
        <v>0</v>
      </c>
      <c r="T302" s="134">
        <v>0</v>
      </c>
      <c r="U302" s="134">
        <f t="shared" si="45"/>
        <v>6</v>
      </c>
      <c r="V302" s="231">
        <f t="shared" si="46"/>
        <v>0.4</v>
      </c>
    </row>
    <row r="303" spans="1:22">
      <c r="A303" s="156" t="s">
        <v>156</v>
      </c>
      <c r="B303" s="156" t="s">
        <v>320</v>
      </c>
      <c r="C303" s="134">
        <v>0</v>
      </c>
      <c r="D303" s="134">
        <v>12</v>
      </c>
      <c r="E303" s="134">
        <v>0</v>
      </c>
      <c r="F303" s="134">
        <v>0</v>
      </c>
      <c r="G303" s="134">
        <v>0</v>
      </c>
      <c r="H303" s="134">
        <v>0</v>
      </c>
      <c r="I303" s="134">
        <v>0</v>
      </c>
      <c r="J303" s="134">
        <v>0</v>
      </c>
      <c r="K303" s="134">
        <v>0</v>
      </c>
      <c r="L303" s="134">
        <v>0</v>
      </c>
      <c r="M303" s="134">
        <v>0</v>
      </c>
      <c r="N303" s="134">
        <v>0</v>
      </c>
      <c r="O303" s="134">
        <v>0</v>
      </c>
      <c r="P303" s="134">
        <v>0</v>
      </c>
      <c r="Q303" s="134">
        <v>0</v>
      </c>
      <c r="R303" s="134">
        <v>0</v>
      </c>
      <c r="S303" s="134">
        <v>0</v>
      </c>
      <c r="T303" s="134">
        <v>0</v>
      </c>
      <c r="U303" s="134">
        <f t="shared" si="45"/>
        <v>12</v>
      </c>
      <c r="V303" s="231">
        <f t="shared" si="46"/>
        <v>0.8</v>
      </c>
    </row>
    <row r="304" spans="1:22">
      <c r="A304" s="156" t="s">
        <v>157</v>
      </c>
      <c r="B304" s="156" t="s">
        <v>326</v>
      </c>
      <c r="C304" s="134">
        <v>0</v>
      </c>
      <c r="D304" s="134">
        <v>0</v>
      </c>
      <c r="E304" s="134">
        <v>0</v>
      </c>
      <c r="F304" s="134">
        <v>0</v>
      </c>
      <c r="G304" s="134">
        <v>0</v>
      </c>
      <c r="H304" s="134">
        <v>0</v>
      </c>
      <c r="I304" s="134">
        <v>2</v>
      </c>
      <c r="J304" s="134">
        <v>0</v>
      </c>
      <c r="K304" s="134">
        <v>6</v>
      </c>
      <c r="L304" s="134">
        <v>0</v>
      </c>
      <c r="M304" s="134">
        <v>0</v>
      </c>
      <c r="N304" s="134">
        <v>0</v>
      </c>
      <c r="O304" s="134">
        <v>0</v>
      </c>
      <c r="P304" s="134">
        <v>0</v>
      </c>
      <c r="Q304" s="134">
        <v>0</v>
      </c>
      <c r="R304" s="134">
        <v>0</v>
      </c>
      <c r="S304" s="134">
        <v>0</v>
      </c>
      <c r="T304" s="134">
        <v>0</v>
      </c>
      <c r="U304" s="134">
        <f t="shared" si="45"/>
        <v>8</v>
      </c>
      <c r="V304" s="231">
        <f t="shared" si="46"/>
        <v>0.53333333333333333</v>
      </c>
    </row>
    <row r="305" spans="1:22">
      <c r="A305" s="222"/>
      <c r="B305" s="223" t="s">
        <v>28</v>
      </c>
      <c r="C305" s="224">
        <f t="shared" ref="C305:T305" si="47">SUM(C289:C304)</f>
        <v>61</v>
      </c>
      <c r="D305" s="224">
        <f t="shared" si="47"/>
        <v>50</v>
      </c>
      <c r="E305" s="224">
        <f t="shared" si="47"/>
        <v>27</v>
      </c>
      <c r="F305" s="224">
        <f t="shared" si="47"/>
        <v>32</v>
      </c>
      <c r="G305" s="224">
        <f t="shared" si="47"/>
        <v>65</v>
      </c>
      <c r="H305" s="224">
        <f t="shared" si="47"/>
        <v>51</v>
      </c>
      <c r="I305" s="224">
        <f t="shared" si="47"/>
        <v>69</v>
      </c>
      <c r="J305" s="224">
        <f t="shared" si="47"/>
        <v>46</v>
      </c>
      <c r="K305" s="224">
        <f t="shared" si="47"/>
        <v>12</v>
      </c>
      <c r="L305" s="224">
        <f t="shared" si="47"/>
        <v>24</v>
      </c>
      <c r="M305" s="224">
        <f t="shared" si="47"/>
        <v>31</v>
      </c>
      <c r="N305" s="224">
        <f t="shared" si="47"/>
        <v>72</v>
      </c>
      <c r="O305" s="224">
        <f t="shared" si="47"/>
        <v>36</v>
      </c>
      <c r="P305" s="224">
        <f t="shared" si="47"/>
        <v>33</v>
      </c>
      <c r="Q305" s="224">
        <f t="shared" si="47"/>
        <v>17</v>
      </c>
      <c r="R305" s="224">
        <f t="shared" si="47"/>
        <v>21</v>
      </c>
      <c r="S305" s="224">
        <f>SUM(S289:S304)</f>
        <v>47</v>
      </c>
      <c r="T305" s="224">
        <f t="shared" si="47"/>
        <v>30</v>
      </c>
      <c r="U305" s="224">
        <f t="shared" si="45"/>
        <v>724</v>
      </c>
      <c r="V305" s="437">
        <f>SUM(AVERAGE(C305:T305))</f>
        <v>40.222222222222221</v>
      </c>
    </row>
    <row r="306" spans="1:22">
      <c r="C306" s="176"/>
      <c r="D306" s="176"/>
      <c r="E306" s="176"/>
      <c r="F306" s="176"/>
      <c r="G306" s="176"/>
      <c r="H306" s="176"/>
      <c r="I306" s="176"/>
      <c r="J306" s="176"/>
      <c r="K306" s="176"/>
      <c r="L306" s="176"/>
      <c r="M306" s="176"/>
      <c r="N306" s="176"/>
      <c r="O306" s="176"/>
      <c r="P306" s="176"/>
      <c r="Q306" s="176"/>
      <c r="R306" s="176"/>
      <c r="S306" s="176"/>
      <c r="T306" s="176"/>
      <c r="U306" s="176"/>
      <c r="V306" s="176"/>
    </row>
  </sheetData>
  <phoneticPr fontId="0" type="noConversion"/>
  <printOptions gridLines="1"/>
  <pageMargins left="0.75" right="0.75" top="1" bottom="1" header="0.5" footer="0.5"/>
  <pageSetup scale="87" orientation="landscape" r:id="rId1"/>
  <headerFooter alignWithMargins="0"/>
  <rowBreaks count="7" manualBreakCount="7">
    <brk id="39" max="16383" man="1"/>
    <brk id="77" max="16383" man="1"/>
    <brk id="115" max="16383" man="1"/>
    <brk id="153" max="16383" man="1"/>
    <brk id="191" max="16383" man="1"/>
    <brk id="229" max="16383" man="1"/>
    <brk id="26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81"/>
  <sheetViews>
    <sheetView topLeftCell="A2" zoomScale="170" zoomScaleNormal="170" workbookViewId="0">
      <selection activeCell="L17" sqref="L17"/>
    </sheetView>
  </sheetViews>
  <sheetFormatPr defaultRowHeight="12.75"/>
  <cols>
    <col min="1" max="1" width="13.7109375" customWidth="1"/>
    <col min="2" max="2" width="3.7109375" customWidth="1"/>
    <col min="3" max="3" width="13.7109375" customWidth="1"/>
    <col min="4" max="4" width="4.140625" customWidth="1"/>
    <col min="5" max="5" width="12.5703125" hidden="1" customWidth="1"/>
    <col min="6" max="6" width="13.7109375" customWidth="1"/>
    <col min="7" max="7" width="3.7109375" customWidth="1"/>
    <col min="8" max="8" width="13.7109375" customWidth="1"/>
    <col min="9" max="9" width="5.140625" customWidth="1"/>
    <col min="11" max="11" width="9.140625" customWidth="1"/>
  </cols>
  <sheetData>
    <row r="1" spans="1:17" ht="13.5" customHeight="1">
      <c r="A1" s="366" t="s">
        <v>368</v>
      </c>
      <c r="B1" s="367"/>
      <c r="C1" s="367"/>
      <c r="D1" s="22"/>
      <c r="E1" s="22"/>
      <c r="F1" s="22"/>
      <c r="G1" s="22"/>
      <c r="H1" s="22"/>
      <c r="I1" s="259"/>
      <c r="J1" s="259"/>
      <c r="K1" s="259"/>
      <c r="L1" s="259"/>
      <c r="M1" s="259"/>
      <c r="N1" s="259"/>
    </row>
    <row r="2" spans="1:17" ht="13.5" customHeight="1">
      <c r="A2" s="715" t="s">
        <v>214</v>
      </c>
      <c r="B2" s="715"/>
      <c r="C2" s="715"/>
      <c r="D2" s="715"/>
      <c r="E2" s="715"/>
      <c r="F2" s="715"/>
      <c r="G2" s="715"/>
      <c r="H2" s="715"/>
    </row>
    <row r="3" spans="1:17" ht="13.5" customHeight="1">
      <c r="A3" s="620" t="s">
        <v>166</v>
      </c>
      <c r="B3" s="620"/>
      <c r="C3" s="620"/>
      <c r="D3" s="265"/>
      <c r="E3" s="265"/>
      <c r="F3" s="620" t="s">
        <v>167</v>
      </c>
      <c r="G3" s="620"/>
      <c r="H3" s="620"/>
      <c r="I3" s="49"/>
      <c r="J3" s="255" t="s">
        <v>215</v>
      </c>
      <c r="L3" s="49"/>
      <c r="M3" s="49"/>
      <c r="N3" s="49"/>
      <c r="O3" s="49"/>
      <c r="P3" s="49"/>
      <c r="Q3" s="49"/>
    </row>
    <row r="4" spans="1:17" ht="13.5" customHeight="1">
      <c r="A4" s="368" t="s">
        <v>84</v>
      </c>
      <c r="B4" s="369" t="s">
        <v>168</v>
      </c>
      <c r="C4" s="266" t="s">
        <v>161</v>
      </c>
      <c r="D4" s="266"/>
      <c r="E4" s="266"/>
      <c r="F4" s="368" t="s">
        <v>25</v>
      </c>
      <c r="G4" s="369" t="s">
        <v>168</v>
      </c>
      <c r="H4" s="266" t="s">
        <v>20</v>
      </c>
      <c r="I4" s="49"/>
      <c r="J4" s="49" t="s">
        <v>187</v>
      </c>
      <c r="K4" s="370"/>
      <c r="L4" s="49"/>
      <c r="M4" s="49"/>
      <c r="N4" s="49"/>
      <c r="O4" s="49"/>
      <c r="P4" s="49"/>
      <c r="Q4" s="49"/>
    </row>
    <row r="5" spans="1:17" ht="13.5" customHeight="1">
      <c r="A5" s="368" t="s">
        <v>115</v>
      </c>
      <c r="B5" s="369" t="s">
        <v>168</v>
      </c>
      <c r="C5" s="266" t="s">
        <v>160</v>
      </c>
      <c r="D5" s="266"/>
      <c r="E5" s="266"/>
      <c r="F5" s="368" t="s">
        <v>155</v>
      </c>
      <c r="G5" s="369" t="s">
        <v>168</v>
      </c>
      <c r="H5" s="266" t="s">
        <v>160</v>
      </c>
      <c r="I5" s="49"/>
      <c r="J5" s="49" t="s">
        <v>188</v>
      </c>
      <c r="K5" s="370"/>
      <c r="L5" s="49"/>
      <c r="M5" s="49"/>
      <c r="N5" s="49"/>
      <c r="O5" s="49"/>
      <c r="P5" s="49"/>
      <c r="Q5" s="49"/>
    </row>
    <row r="6" spans="1:17" ht="13.5" customHeight="1">
      <c r="A6" s="368" t="s">
        <v>58</v>
      </c>
      <c r="B6" s="369" t="s">
        <v>168</v>
      </c>
      <c r="C6" s="266" t="s">
        <v>162</v>
      </c>
      <c r="D6" s="266"/>
      <c r="E6" s="266"/>
      <c r="F6" s="368" t="s">
        <v>120</v>
      </c>
      <c r="G6" s="369" t="s">
        <v>168</v>
      </c>
      <c r="H6" s="266" t="s">
        <v>162</v>
      </c>
      <c r="I6" s="49"/>
      <c r="J6" s="49" t="s">
        <v>189</v>
      </c>
      <c r="K6" s="370"/>
      <c r="L6" s="49"/>
      <c r="M6" s="49"/>
      <c r="N6" s="49"/>
      <c r="O6" s="49"/>
      <c r="P6" s="49"/>
      <c r="Q6" s="49"/>
    </row>
    <row r="7" spans="1:17" ht="13.5" customHeight="1">
      <c r="A7" s="368" t="s">
        <v>19</v>
      </c>
      <c r="B7" s="369" t="s">
        <v>168</v>
      </c>
      <c r="C7" s="266" t="s">
        <v>379</v>
      </c>
      <c r="D7" s="266"/>
      <c r="E7" s="266"/>
      <c r="F7" s="368" t="s">
        <v>161</v>
      </c>
      <c r="G7" s="369" t="s">
        <v>168</v>
      </c>
      <c r="H7" s="266" t="s">
        <v>379</v>
      </c>
      <c r="I7" s="49"/>
      <c r="J7" s="49" t="s">
        <v>190</v>
      </c>
      <c r="K7" s="370"/>
      <c r="L7" s="49"/>
      <c r="M7" s="49"/>
      <c r="N7" s="49"/>
      <c r="O7" s="49"/>
      <c r="P7" s="49"/>
      <c r="Q7" s="49"/>
    </row>
    <row r="8" spans="1:17" ht="13.5" customHeight="1">
      <c r="A8" s="368" t="s">
        <v>26</v>
      </c>
      <c r="B8" s="369" t="s">
        <v>168</v>
      </c>
      <c r="C8" s="266" t="s">
        <v>120</v>
      </c>
      <c r="D8" s="266"/>
      <c r="E8" s="266"/>
      <c r="F8" s="368" t="s">
        <v>19</v>
      </c>
      <c r="G8" s="369" t="s">
        <v>168</v>
      </c>
      <c r="H8" s="266" t="s">
        <v>115</v>
      </c>
      <c r="I8" s="49"/>
      <c r="J8" s="49" t="s">
        <v>191</v>
      </c>
      <c r="K8" s="370"/>
      <c r="L8" s="49"/>
      <c r="M8" s="49"/>
      <c r="N8" s="49"/>
      <c r="O8" s="49"/>
      <c r="P8" s="49"/>
      <c r="Q8" s="49"/>
    </row>
    <row r="9" spans="1:17" ht="13.5" customHeight="1">
      <c r="A9" s="368" t="s">
        <v>159</v>
      </c>
      <c r="B9" s="369" t="s">
        <v>168</v>
      </c>
      <c r="C9" s="266" t="s">
        <v>20</v>
      </c>
      <c r="D9" s="266"/>
      <c r="E9" s="266"/>
      <c r="F9" s="368" t="s">
        <v>24</v>
      </c>
      <c r="G9" s="369" t="s">
        <v>168</v>
      </c>
      <c r="H9" s="266" t="s">
        <v>26</v>
      </c>
      <c r="I9" s="49"/>
      <c r="J9" s="49" t="s">
        <v>192</v>
      </c>
      <c r="K9" s="370"/>
      <c r="L9" s="49"/>
      <c r="M9" s="49"/>
      <c r="N9" s="49"/>
      <c r="O9" s="49"/>
      <c r="P9" s="49"/>
      <c r="Q9" s="49"/>
    </row>
    <row r="10" spans="1:17" ht="13.5" customHeight="1">
      <c r="A10" s="368" t="s">
        <v>25</v>
      </c>
      <c r="B10" s="369" t="s">
        <v>168</v>
      </c>
      <c r="C10" s="266" t="s">
        <v>24</v>
      </c>
      <c r="D10" s="266"/>
      <c r="E10" s="266"/>
      <c r="F10" s="368" t="s">
        <v>159</v>
      </c>
      <c r="G10" s="369" t="s">
        <v>168</v>
      </c>
      <c r="H10" s="266" t="s">
        <v>84</v>
      </c>
      <c r="I10" s="49"/>
      <c r="J10" s="49" t="s">
        <v>193</v>
      </c>
      <c r="K10" s="370"/>
      <c r="L10" s="49"/>
      <c r="M10" s="49"/>
      <c r="N10" s="49"/>
      <c r="O10" s="49"/>
      <c r="P10" s="49"/>
      <c r="Q10" s="49"/>
    </row>
    <row r="11" spans="1:17" ht="13.5" customHeight="1">
      <c r="A11" s="368" t="s">
        <v>155</v>
      </c>
      <c r="B11" s="369" t="s">
        <v>168</v>
      </c>
      <c r="C11" s="266" t="s">
        <v>21</v>
      </c>
      <c r="D11" s="266"/>
      <c r="E11" s="266"/>
      <c r="F11" s="368" t="s">
        <v>21</v>
      </c>
      <c r="G11" s="369" t="s">
        <v>168</v>
      </c>
      <c r="H11" s="266" t="s">
        <v>58</v>
      </c>
      <c r="I11" s="49"/>
      <c r="J11" s="49" t="s">
        <v>304</v>
      </c>
      <c r="K11" s="370"/>
      <c r="L11" s="49"/>
      <c r="M11" s="49"/>
      <c r="N11" s="49"/>
      <c r="O11" s="49"/>
      <c r="P11" s="49"/>
      <c r="Q11" s="49"/>
    </row>
    <row r="12" spans="1:17" ht="13.5" customHeight="1">
      <c r="D12" s="267"/>
      <c r="E12" s="267"/>
      <c r="F12" s="716"/>
      <c r="G12" s="716"/>
      <c r="H12" s="716"/>
      <c r="I12" s="49"/>
      <c r="K12" s="49"/>
      <c r="L12" s="49"/>
      <c r="M12" s="49"/>
      <c r="N12" s="49"/>
      <c r="O12" s="49"/>
      <c r="P12" s="49"/>
      <c r="Q12" s="49"/>
    </row>
    <row r="13" spans="1:17" ht="13.5" customHeight="1">
      <c r="A13" s="620" t="s">
        <v>169</v>
      </c>
      <c r="B13" s="620"/>
      <c r="C13" s="620"/>
      <c r="D13" s="265"/>
      <c r="E13" s="265"/>
      <c r="F13" s="620" t="s">
        <v>170</v>
      </c>
      <c r="G13" s="620"/>
      <c r="H13" s="620"/>
      <c r="I13" s="49"/>
      <c r="J13" s="49"/>
      <c r="K13" s="49"/>
      <c r="L13" s="49"/>
      <c r="M13" s="49"/>
      <c r="N13" s="49"/>
      <c r="O13" s="49"/>
      <c r="P13" s="49"/>
      <c r="Q13" s="49"/>
    </row>
    <row r="14" spans="1:17" ht="13.5" customHeight="1">
      <c r="A14" s="368" t="s">
        <v>379</v>
      </c>
      <c r="B14" s="369" t="s">
        <v>168</v>
      </c>
      <c r="C14" s="266" t="s">
        <v>160</v>
      </c>
      <c r="D14" s="266"/>
      <c r="E14" s="266"/>
      <c r="F14" s="368" t="s">
        <v>155</v>
      </c>
      <c r="G14" s="369" t="s">
        <v>168</v>
      </c>
      <c r="H14" s="266" t="s">
        <v>25</v>
      </c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13.5" customHeight="1">
      <c r="A15" s="368" t="s">
        <v>120</v>
      </c>
      <c r="B15" s="369" t="s">
        <v>168</v>
      </c>
      <c r="C15" s="266" t="s">
        <v>155</v>
      </c>
      <c r="D15" s="266"/>
      <c r="E15" s="266"/>
      <c r="F15" s="368" t="s">
        <v>162</v>
      </c>
      <c r="G15" s="369" t="s">
        <v>168</v>
      </c>
      <c r="H15" s="266" t="s">
        <v>379</v>
      </c>
      <c r="I15" s="49"/>
      <c r="J15" s="49"/>
      <c r="K15" s="49"/>
      <c r="L15" s="49"/>
      <c r="M15" s="49"/>
      <c r="N15" s="49"/>
      <c r="O15" s="49"/>
      <c r="P15" s="49"/>
      <c r="Q15" s="49"/>
    </row>
    <row r="16" spans="1:17" ht="13.5" customHeight="1">
      <c r="A16" s="368" t="s">
        <v>25</v>
      </c>
      <c r="B16" s="369" t="s">
        <v>168</v>
      </c>
      <c r="C16" s="266" t="s">
        <v>162</v>
      </c>
      <c r="D16" s="266"/>
      <c r="E16" s="266"/>
      <c r="F16" s="368" t="s">
        <v>20</v>
      </c>
      <c r="G16" s="369" t="s">
        <v>168</v>
      </c>
      <c r="H16" s="266" t="s">
        <v>120</v>
      </c>
      <c r="I16" s="49"/>
      <c r="J16" s="49"/>
      <c r="K16" s="49"/>
      <c r="L16" s="49"/>
      <c r="M16" s="49"/>
      <c r="N16" s="49"/>
      <c r="O16" s="49"/>
      <c r="P16" s="49"/>
      <c r="Q16" s="49"/>
    </row>
    <row r="17" spans="1:17" ht="13.5" customHeight="1">
      <c r="A17" s="368" t="s">
        <v>20</v>
      </c>
      <c r="B17" s="369" t="s">
        <v>168</v>
      </c>
      <c r="C17" s="266" t="s">
        <v>161</v>
      </c>
      <c r="D17" s="266"/>
      <c r="E17" s="266"/>
      <c r="F17" s="368" t="s">
        <v>160</v>
      </c>
      <c r="G17" s="369" t="s">
        <v>168</v>
      </c>
      <c r="H17" s="266" t="s">
        <v>161</v>
      </c>
      <c r="I17" s="49"/>
      <c r="J17" s="49"/>
      <c r="K17" s="49"/>
      <c r="L17" s="49"/>
      <c r="M17" s="49"/>
      <c r="N17" s="49"/>
      <c r="O17" s="49"/>
      <c r="P17" s="49"/>
      <c r="Q17" s="49"/>
    </row>
    <row r="18" spans="1:17" ht="13.5" customHeight="1">
      <c r="A18" s="368" t="s">
        <v>84</v>
      </c>
      <c r="B18" s="369" t="s">
        <v>168</v>
      </c>
      <c r="C18" s="266" t="s">
        <v>24</v>
      </c>
      <c r="D18" s="266"/>
      <c r="E18" s="266"/>
      <c r="F18" s="368" t="s">
        <v>26</v>
      </c>
      <c r="G18" s="369" t="s">
        <v>168</v>
      </c>
      <c r="H18" s="266" t="s">
        <v>19</v>
      </c>
      <c r="I18" s="49"/>
      <c r="J18" s="49"/>
      <c r="K18" s="49"/>
      <c r="L18" s="49"/>
      <c r="M18" s="49"/>
      <c r="N18" s="49"/>
      <c r="O18" s="49"/>
      <c r="P18" s="49"/>
      <c r="Q18" s="49"/>
    </row>
    <row r="19" spans="1:17" ht="13.5" customHeight="1">
      <c r="A19" s="368" t="s">
        <v>58</v>
      </c>
      <c r="B19" s="369" t="s">
        <v>168</v>
      </c>
      <c r="C19" s="266" t="s">
        <v>26</v>
      </c>
      <c r="D19" s="266"/>
      <c r="E19" s="266"/>
      <c r="F19" s="368" t="s">
        <v>21</v>
      </c>
      <c r="G19" s="369" t="s">
        <v>168</v>
      </c>
      <c r="H19" s="266" t="s">
        <v>84</v>
      </c>
      <c r="I19" s="49"/>
      <c r="J19" s="49"/>
      <c r="K19" s="49"/>
      <c r="L19" s="49"/>
      <c r="M19" s="49"/>
      <c r="N19" s="49"/>
      <c r="O19" s="49"/>
      <c r="P19" s="49"/>
      <c r="Q19" s="49"/>
    </row>
    <row r="20" spans="1:17" ht="13.5" customHeight="1">
      <c r="A20" s="368" t="s">
        <v>19</v>
      </c>
      <c r="B20" s="369" t="s">
        <v>168</v>
      </c>
      <c r="C20" s="266" t="s">
        <v>21</v>
      </c>
      <c r="D20" s="266"/>
      <c r="E20" s="266"/>
      <c r="F20" s="368" t="s">
        <v>115</v>
      </c>
      <c r="G20" s="369" t="s">
        <v>168</v>
      </c>
      <c r="H20" s="266" t="s">
        <v>58</v>
      </c>
      <c r="I20" s="49"/>
      <c r="J20" s="49"/>
      <c r="K20" s="49"/>
      <c r="L20" s="49"/>
      <c r="M20" s="49"/>
      <c r="N20" s="49"/>
      <c r="O20" s="49"/>
      <c r="P20" s="49"/>
      <c r="Q20" s="49"/>
    </row>
    <row r="21" spans="1:17" ht="13.5" customHeight="1">
      <c r="A21" s="368" t="s">
        <v>115</v>
      </c>
      <c r="B21" s="369" t="s">
        <v>168</v>
      </c>
      <c r="C21" s="266" t="s">
        <v>159</v>
      </c>
      <c r="D21" s="266"/>
      <c r="E21" s="266"/>
      <c r="F21" s="368" t="s">
        <v>24</v>
      </c>
      <c r="G21" s="369" t="s">
        <v>168</v>
      </c>
      <c r="H21" s="266" t="s">
        <v>159</v>
      </c>
      <c r="I21" s="49"/>
      <c r="J21" s="49"/>
      <c r="K21" s="49"/>
      <c r="L21" s="49"/>
      <c r="M21" s="49"/>
      <c r="N21" s="49"/>
      <c r="O21" s="49"/>
      <c r="P21" s="49"/>
      <c r="Q21" s="49"/>
    </row>
    <row r="22" spans="1:17" ht="13.5" customHeight="1">
      <c r="A22" s="716"/>
      <c r="B22" s="716"/>
      <c r="C22" s="716"/>
      <c r="D22" s="267"/>
      <c r="E22" s="267"/>
      <c r="F22" s="716"/>
      <c r="G22" s="716"/>
      <c r="H22" s="716"/>
      <c r="I22" s="49"/>
      <c r="J22" s="49"/>
      <c r="K22" s="49"/>
      <c r="L22" s="49"/>
      <c r="M22" s="49"/>
      <c r="N22" s="49"/>
      <c r="O22" s="49"/>
      <c r="P22" s="49"/>
      <c r="Q22" s="49"/>
    </row>
    <row r="23" spans="1:17" ht="13.5" customHeight="1">
      <c r="A23" s="620" t="s">
        <v>171</v>
      </c>
      <c r="B23" s="620"/>
      <c r="C23" s="620"/>
      <c r="D23" s="265"/>
      <c r="E23" s="265"/>
      <c r="F23" s="620" t="s">
        <v>172</v>
      </c>
      <c r="G23" s="620"/>
      <c r="H23" s="620"/>
      <c r="I23" s="49"/>
      <c r="J23" s="49"/>
      <c r="K23" s="49"/>
      <c r="L23" s="49"/>
      <c r="M23" s="49"/>
      <c r="N23" s="49"/>
      <c r="O23" s="49"/>
      <c r="P23" s="49"/>
      <c r="Q23" s="49"/>
    </row>
    <row r="24" spans="1:17" ht="13.5" customHeight="1">
      <c r="A24" s="368" t="s">
        <v>379</v>
      </c>
      <c r="B24" s="369" t="s">
        <v>168</v>
      </c>
      <c r="C24" s="266" t="s">
        <v>20</v>
      </c>
      <c r="D24" s="266"/>
      <c r="E24" s="266"/>
      <c r="F24" s="368" t="s">
        <v>120</v>
      </c>
      <c r="G24" s="369" t="s">
        <v>168</v>
      </c>
      <c r="H24" s="266" t="s">
        <v>160</v>
      </c>
      <c r="I24" s="49"/>
      <c r="J24" s="49"/>
      <c r="K24" s="49"/>
      <c r="L24" s="49"/>
      <c r="M24" s="49"/>
      <c r="N24" s="49"/>
      <c r="O24" s="49"/>
      <c r="P24" s="49"/>
      <c r="Q24" s="49"/>
    </row>
    <row r="25" spans="1:17" ht="13.5" customHeight="1">
      <c r="A25" s="368" t="s">
        <v>162</v>
      </c>
      <c r="B25" s="369" t="s">
        <v>168</v>
      </c>
      <c r="C25" s="266" t="s">
        <v>160</v>
      </c>
      <c r="D25" s="266"/>
      <c r="E25" s="266"/>
      <c r="F25" s="368" t="s">
        <v>20</v>
      </c>
      <c r="G25" s="369" t="s">
        <v>168</v>
      </c>
      <c r="H25" s="266" t="s">
        <v>155</v>
      </c>
      <c r="I25" s="49"/>
      <c r="J25" s="49"/>
      <c r="K25" s="49"/>
      <c r="L25" s="49"/>
      <c r="M25" s="49"/>
      <c r="N25" s="49"/>
      <c r="O25" s="49"/>
      <c r="P25" s="49"/>
      <c r="Q25" s="49"/>
    </row>
    <row r="26" spans="1:17" ht="13.5" customHeight="1">
      <c r="A26" s="368" t="s">
        <v>25</v>
      </c>
      <c r="B26" s="369" t="s">
        <v>168</v>
      </c>
      <c r="C26" s="266" t="s">
        <v>120</v>
      </c>
      <c r="D26" s="266"/>
      <c r="E26" s="266"/>
      <c r="F26" s="368" t="s">
        <v>161</v>
      </c>
      <c r="G26" s="369" t="s">
        <v>168</v>
      </c>
      <c r="H26" s="266" t="s">
        <v>162</v>
      </c>
      <c r="I26" s="49"/>
      <c r="J26" s="49"/>
      <c r="K26" s="49"/>
      <c r="L26" s="49"/>
      <c r="M26" s="49"/>
      <c r="N26" s="49"/>
      <c r="O26" s="49"/>
      <c r="P26" s="49"/>
      <c r="Q26" s="49"/>
    </row>
    <row r="27" spans="1:17" ht="13.5" customHeight="1">
      <c r="A27" s="368" t="s">
        <v>155</v>
      </c>
      <c r="B27" s="369" t="s">
        <v>168</v>
      </c>
      <c r="C27" s="266" t="s">
        <v>161</v>
      </c>
      <c r="D27" s="266"/>
      <c r="E27" s="266"/>
      <c r="F27" s="368" t="s">
        <v>25</v>
      </c>
      <c r="G27" s="369" t="s">
        <v>168</v>
      </c>
      <c r="H27" s="266" t="s">
        <v>379</v>
      </c>
      <c r="I27" s="49"/>
      <c r="J27" s="49"/>
      <c r="K27" s="49"/>
      <c r="L27" s="49"/>
      <c r="M27" s="49"/>
      <c r="N27" s="49"/>
      <c r="O27" s="49"/>
      <c r="P27" s="49"/>
      <c r="Q27" s="49"/>
    </row>
    <row r="28" spans="1:17" ht="13.5" customHeight="1">
      <c r="A28" s="368" t="s">
        <v>84</v>
      </c>
      <c r="B28" s="369" t="s">
        <v>168</v>
      </c>
      <c r="C28" s="266" t="s">
        <v>115</v>
      </c>
      <c r="D28" s="266"/>
      <c r="E28" s="266"/>
      <c r="F28" s="368" t="s">
        <v>58</v>
      </c>
      <c r="G28" s="369" t="s">
        <v>168</v>
      </c>
      <c r="H28" s="266" t="s">
        <v>24</v>
      </c>
      <c r="I28" s="49"/>
      <c r="J28" s="49"/>
      <c r="K28" s="49"/>
      <c r="L28" s="49"/>
      <c r="M28" s="49"/>
      <c r="N28" s="49"/>
      <c r="O28" s="49"/>
      <c r="P28" s="49"/>
      <c r="Q28" s="49"/>
    </row>
    <row r="29" spans="1:17" ht="13.5" customHeight="1">
      <c r="A29" s="368" t="s">
        <v>21</v>
      </c>
      <c r="B29" s="369" t="s">
        <v>168</v>
      </c>
      <c r="C29" s="266" t="s">
        <v>24</v>
      </c>
      <c r="D29" s="266"/>
      <c r="E29" s="266"/>
      <c r="F29" s="368" t="s">
        <v>115</v>
      </c>
      <c r="G29" s="369" t="s">
        <v>168</v>
      </c>
      <c r="H29" s="266" t="s">
        <v>26</v>
      </c>
      <c r="I29" s="49"/>
      <c r="J29" s="49"/>
      <c r="K29" s="49"/>
      <c r="L29" s="49"/>
      <c r="M29" s="49"/>
      <c r="N29" s="49"/>
      <c r="O29" s="49"/>
      <c r="P29" s="49"/>
      <c r="Q29" s="49"/>
    </row>
    <row r="30" spans="1:17" ht="13.5" customHeight="1">
      <c r="A30" s="368" t="s">
        <v>19</v>
      </c>
      <c r="B30" s="369" t="s">
        <v>168</v>
      </c>
      <c r="C30" s="266" t="s">
        <v>58</v>
      </c>
      <c r="D30" s="266"/>
      <c r="E30" s="266"/>
      <c r="F30" s="368" t="s">
        <v>159</v>
      </c>
      <c r="G30" s="369" t="s">
        <v>168</v>
      </c>
      <c r="H30" s="266" t="s">
        <v>21</v>
      </c>
      <c r="I30" s="49"/>
      <c r="J30" s="49"/>
      <c r="K30" s="49"/>
      <c r="L30" s="49"/>
      <c r="M30" s="49"/>
      <c r="N30" s="49"/>
      <c r="O30" s="49"/>
      <c r="P30" s="49"/>
      <c r="Q30" s="49"/>
    </row>
    <row r="31" spans="1:17" ht="13.5" customHeight="1">
      <c r="A31" s="368" t="s">
        <v>26</v>
      </c>
      <c r="B31" s="369" t="s">
        <v>168</v>
      </c>
      <c r="C31" s="266" t="s">
        <v>159</v>
      </c>
      <c r="D31" s="266"/>
      <c r="E31" s="266"/>
      <c r="F31" s="368" t="s">
        <v>19</v>
      </c>
      <c r="G31" s="369" t="s">
        <v>168</v>
      </c>
      <c r="H31" s="266" t="s">
        <v>84</v>
      </c>
      <c r="I31" s="49"/>
      <c r="J31" s="49"/>
      <c r="N31" s="49"/>
      <c r="O31" s="49"/>
      <c r="P31" s="49"/>
      <c r="Q31" s="49"/>
    </row>
    <row r="32" spans="1:17" ht="13.5" customHeight="1">
      <c r="A32" s="716"/>
      <c r="B32" s="716"/>
      <c r="C32" s="716"/>
      <c r="D32" s="267"/>
      <c r="E32" s="267"/>
      <c r="F32" s="716"/>
      <c r="G32" s="716"/>
      <c r="H32" s="716"/>
      <c r="I32" s="49"/>
      <c r="J32" s="49"/>
      <c r="N32" s="49"/>
      <c r="O32" s="49"/>
      <c r="P32" s="49"/>
      <c r="Q32" s="49"/>
    </row>
    <row r="33" spans="1:17" ht="13.5" customHeight="1">
      <c r="A33" s="620" t="s">
        <v>173</v>
      </c>
      <c r="B33" s="620"/>
      <c r="C33" s="620"/>
      <c r="D33" s="265"/>
      <c r="E33" s="265"/>
      <c r="F33" s="620" t="s">
        <v>174</v>
      </c>
      <c r="G33" s="620"/>
      <c r="H33" s="620"/>
      <c r="I33" s="49"/>
      <c r="J33" s="49"/>
      <c r="N33" s="49"/>
      <c r="O33" s="49"/>
      <c r="P33" s="49"/>
      <c r="Q33" s="49"/>
    </row>
    <row r="34" spans="1:17" ht="13.5" customHeight="1">
      <c r="A34" s="368" t="s">
        <v>58</v>
      </c>
      <c r="B34" s="369" t="s">
        <v>168</v>
      </c>
      <c r="C34" s="266" t="s">
        <v>25</v>
      </c>
      <c r="D34" s="266"/>
      <c r="E34" s="266"/>
      <c r="F34" s="368" t="s">
        <v>160</v>
      </c>
      <c r="G34" s="369" t="s">
        <v>168</v>
      </c>
      <c r="H34" s="266" t="s">
        <v>20</v>
      </c>
      <c r="N34" s="49"/>
      <c r="O34" s="49"/>
      <c r="P34" s="49"/>
      <c r="Q34" s="49"/>
    </row>
    <row r="35" spans="1:17" ht="13.5" customHeight="1">
      <c r="A35" s="368" t="s">
        <v>24</v>
      </c>
      <c r="B35" s="369" t="s">
        <v>168</v>
      </c>
      <c r="C35" s="266" t="s">
        <v>162</v>
      </c>
      <c r="D35" s="266"/>
      <c r="E35" s="266"/>
      <c r="F35" s="368" t="s">
        <v>162</v>
      </c>
      <c r="G35" s="369" t="s">
        <v>168</v>
      </c>
      <c r="H35" s="266" t="s">
        <v>155</v>
      </c>
      <c r="N35" s="49"/>
      <c r="O35" s="49"/>
      <c r="P35" s="49"/>
      <c r="Q35" s="49"/>
    </row>
    <row r="36" spans="1:17" ht="13.5" customHeight="1">
      <c r="A36" s="368" t="s">
        <v>21</v>
      </c>
      <c r="B36" s="369" t="s">
        <v>168</v>
      </c>
      <c r="C36" s="266" t="s">
        <v>379</v>
      </c>
      <c r="D36" s="266"/>
      <c r="E36" s="266"/>
      <c r="F36" s="368" t="s">
        <v>161</v>
      </c>
      <c r="G36" s="369" t="s">
        <v>168</v>
      </c>
      <c r="H36" s="266" t="s">
        <v>25</v>
      </c>
      <c r="N36" s="49"/>
      <c r="O36" s="49"/>
      <c r="P36" s="49"/>
      <c r="Q36" s="49"/>
    </row>
    <row r="37" spans="1:17" ht="13.5" customHeight="1">
      <c r="A37" s="368" t="s">
        <v>20</v>
      </c>
      <c r="B37" s="369" t="s">
        <v>168</v>
      </c>
      <c r="C37" s="266" t="s">
        <v>115</v>
      </c>
      <c r="D37" s="266"/>
      <c r="E37" s="266"/>
      <c r="F37" s="368" t="s">
        <v>379</v>
      </c>
      <c r="G37" s="369" t="s">
        <v>168</v>
      </c>
      <c r="H37" s="266" t="s">
        <v>120</v>
      </c>
      <c r="N37" s="49"/>
      <c r="O37" s="49"/>
      <c r="P37" s="49"/>
      <c r="Q37" s="49"/>
    </row>
    <row r="38" spans="1:17" ht="13.5" customHeight="1">
      <c r="A38" s="368" t="s">
        <v>155</v>
      </c>
      <c r="B38" s="369" t="s">
        <v>168</v>
      </c>
      <c r="C38" s="266" t="s">
        <v>26</v>
      </c>
      <c r="D38" s="266"/>
      <c r="E38" s="266"/>
      <c r="F38" s="368" t="s">
        <v>24</v>
      </c>
      <c r="G38" s="369" t="s">
        <v>168</v>
      </c>
      <c r="H38" s="266" t="s">
        <v>115</v>
      </c>
      <c r="N38" s="49"/>
      <c r="O38" s="49"/>
      <c r="P38" s="49"/>
      <c r="Q38" s="49"/>
    </row>
    <row r="39" spans="1:17" ht="13.5" customHeight="1">
      <c r="A39" s="368" t="s">
        <v>161</v>
      </c>
      <c r="B39" s="369" t="s">
        <v>168</v>
      </c>
      <c r="C39" s="266" t="s">
        <v>19</v>
      </c>
      <c r="D39" s="266"/>
      <c r="E39" s="266"/>
      <c r="F39" s="368" t="s">
        <v>21</v>
      </c>
      <c r="G39" s="369" t="s">
        <v>168</v>
      </c>
      <c r="H39" s="266" t="s">
        <v>26</v>
      </c>
      <c r="N39" s="49"/>
      <c r="O39" s="49"/>
      <c r="P39" s="49"/>
      <c r="Q39" s="49"/>
    </row>
    <row r="40" spans="1:17" ht="13.5" customHeight="1">
      <c r="A40" s="368" t="s">
        <v>120</v>
      </c>
      <c r="B40" s="369" t="s">
        <v>168</v>
      </c>
      <c r="C40" s="266" t="s">
        <v>84</v>
      </c>
      <c r="D40" s="266"/>
      <c r="E40" s="266"/>
      <c r="F40" s="368" t="s">
        <v>159</v>
      </c>
      <c r="G40" s="369" t="s">
        <v>168</v>
      </c>
      <c r="H40" s="266" t="s">
        <v>19</v>
      </c>
      <c r="L40" s="49"/>
      <c r="M40" s="49"/>
      <c r="N40" s="49"/>
      <c r="O40" s="49"/>
      <c r="P40" s="49"/>
      <c r="Q40" s="49"/>
    </row>
    <row r="41" spans="1:17" ht="13.5" customHeight="1">
      <c r="A41" s="368" t="s">
        <v>160</v>
      </c>
      <c r="B41" s="369" t="s">
        <v>168</v>
      </c>
      <c r="C41" s="266" t="s">
        <v>159</v>
      </c>
      <c r="D41" s="266"/>
      <c r="E41" s="266"/>
      <c r="F41" s="368" t="s">
        <v>84</v>
      </c>
      <c r="G41" s="369" t="s">
        <v>168</v>
      </c>
      <c r="H41" s="266" t="s">
        <v>58</v>
      </c>
      <c r="L41" s="49"/>
      <c r="M41" s="49"/>
      <c r="N41" s="49"/>
      <c r="O41" s="49"/>
      <c r="P41" s="49"/>
      <c r="Q41" s="49"/>
    </row>
    <row r="42" spans="1:17" ht="13.5" customHeight="1">
      <c r="A42" s="716"/>
      <c r="B42" s="716"/>
      <c r="C42" s="716"/>
      <c r="D42" s="267"/>
      <c r="E42" s="267"/>
      <c r="F42" s="716"/>
      <c r="G42" s="716"/>
      <c r="H42" s="716"/>
      <c r="I42" s="49"/>
      <c r="J42" s="49"/>
      <c r="N42" s="49"/>
      <c r="O42" s="49"/>
      <c r="P42" s="49"/>
      <c r="Q42" s="49"/>
    </row>
    <row r="43" spans="1:17" ht="13.5" customHeight="1">
      <c r="A43" s="620" t="s">
        <v>175</v>
      </c>
      <c r="B43" s="620"/>
      <c r="C43" s="620"/>
      <c r="D43" s="265"/>
      <c r="E43" s="265"/>
      <c r="F43" s="620" t="s">
        <v>176</v>
      </c>
      <c r="G43" s="620"/>
      <c r="H43" s="620"/>
      <c r="I43" s="49"/>
      <c r="N43" s="49"/>
      <c r="O43" s="49"/>
      <c r="P43" s="49"/>
      <c r="Q43" s="49"/>
    </row>
    <row r="44" spans="1:17" ht="13.5" customHeight="1">
      <c r="A44" s="368" t="s">
        <v>19</v>
      </c>
      <c r="B44" s="369" t="s">
        <v>168</v>
      </c>
      <c r="C44" s="266" t="s">
        <v>20</v>
      </c>
      <c r="D44" s="266"/>
      <c r="E44" s="266"/>
      <c r="F44" s="368" t="s">
        <v>379</v>
      </c>
      <c r="G44" s="369" t="s">
        <v>168</v>
      </c>
      <c r="H44" s="266" t="s">
        <v>155</v>
      </c>
      <c r="I44" s="49"/>
      <c r="N44" s="49"/>
      <c r="O44" s="49"/>
      <c r="P44" s="49"/>
      <c r="Q44" s="49"/>
    </row>
    <row r="45" spans="1:17" ht="13.5" customHeight="1">
      <c r="A45" s="368" t="s">
        <v>159</v>
      </c>
      <c r="B45" s="369" t="s">
        <v>168</v>
      </c>
      <c r="C45" s="266" t="s">
        <v>155</v>
      </c>
      <c r="D45" s="266"/>
      <c r="E45" s="266"/>
      <c r="F45" s="368" t="s">
        <v>160</v>
      </c>
      <c r="G45" s="369" t="s">
        <v>168</v>
      </c>
      <c r="H45" s="266" t="s">
        <v>25</v>
      </c>
      <c r="I45" s="49"/>
      <c r="N45" s="311"/>
      <c r="O45" s="49"/>
      <c r="P45" s="49"/>
      <c r="Q45" s="49"/>
    </row>
    <row r="46" spans="1:17" ht="13.5" customHeight="1">
      <c r="A46" s="368" t="s">
        <v>115</v>
      </c>
      <c r="B46" s="369" t="s">
        <v>168</v>
      </c>
      <c r="C46" s="266" t="s">
        <v>25</v>
      </c>
      <c r="D46" s="266"/>
      <c r="E46" s="266"/>
      <c r="F46" s="368" t="s">
        <v>20</v>
      </c>
      <c r="G46" s="369" t="s">
        <v>168</v>
      </c>
      <c r="H46" s="266" t="s">
        <v>162</v>
      </c>
      <c r="I46" s="49"/>
      <c r="N46" s="311"/>
      <c r="O46" s="49"/>
      <c r="P46" s="49"/>
      <c r="Q46" s="49"/>
    </row>
    <row r="47" spans="1:17" ht="13.5" customHeight="1">
      <c r="A47" s="368" t="s">
        <v>58</v>
      </c>
      <c r="B47" s="369" t="s">
        <v>168</v>
      </c>
      <c r="C47" s="266" t="s">
        <v>120</v>
      </c>
      <c r="D47" s="266"/>
      <c r="E47" s="266"/>
      <c r="F47" s="368" t="s">
        <v>120</v>
      </c>
      <c r="G47" s="369" t="s">
        <v>168</v>
      </c>
      <c r="H47" s="266" t="s">
        <v>161</v>
      </c>
      <c r="I47" s="49"/>
      <c r="N47" s="311"/>
      <c r="O47" s="49"/>
      <c r="P47" s="49"/>
      <c r="Q47" s="49"/>
    </row>
    <row r="48" spans="1:17" ht="13.5" customHeight="1">
      <c r="A48" s="368" t="s">
        <v>379</v>
      </c>
      <c r="B48" s="369" t="s">
        <v>168</v>
      </c>
      <c r="C48" s="266" t="s">
        <v>24</v>
      </c>
      <c r="D48" s="266"/>
      <c r="E48" s="266"/>
      <c r="F48" s="368" t="s">
        <v>24</v>
      </c>
      <c r="G48" s="369" t="s">
        <v>168</v>
      </c>
      <c r="H48" s="266" t="s">
        <v>19</v>
      </c>
      <c r="I48" s="49"/>
      <c r="N48" s="311"/>
      <c r="O48" s="49"/>
      <c r="P48" s="49"/>
      <c r="Q48" s="49"/>
    </row>
    <row r="49" spans="1:17" ht="13.5" customHeight="1">
      <c r="A49" s="368" t="s">
        <v>161</v>
      </c>
      <c r="B49" s="369" t="s">
        <v>168</v>
      </c>
      <c r="C49" s="266" t="s">
        <v>26</v>
      </c>
      <c r="D49" s="266"/>
      <c r="E49" s="266"/>
      <c r="F49" s="368" t="s">
        <v>115</v>
      </c>
      <c r="G49" s="369" t="s">
        <v>168</v>
      </c>
      <c r="H49" s="266" t="s">
        <v>21</v>
      </c>
      <c r="I49" s="49"/>
      <c r="N49" s="311"/>
      <c r="O49" s="49"/>
      <c r="P49" s="49"/>
      <c r="Q49" s="49"/>
    </row>
    <row r="50" spans="1:17" ht="13.5" customHeight="1">
      <c r="A50" s="368" t="s">
        <v>162</v>
      </c>
      <c r="B50" s="369" t="s">
        <v>168</v>
      </c>
      <c r="C50" s="266" t="s">
        <v>21</v>
      </c>
      <c r="D50" s="266"/>
      <c r="E50" s="266"/>
      <c r="F50" s="368" t="s">
        <v>26</v>
      </c>
      <c r="G50" s="369" t="s">
        <v>168</v>
      </c>
      <c r="H50" s="266" t="s">
        <v>84</v>
      </c>
      <c r="I50" s="49"/>
      <c r="J50" s="49"/>
      <c r="N50" s="311"/>
      <c r="O50" s="49"/>
      <c r="P50" s="49"/>
      <c r="Q50" s="49"/>
    </row>
    <row r="51" spans="1:17" ht="13.5" customHeight="1">
      <c r="A51" s="368" t="s">
        <v>160</v>
      </c>
      <c r="B51" s="369" t="s">
        <v>168</v>
      </c>
      <c r="C51" s="266" t="s">
        <v>84</v>
      </c>
      <c r="D51" s="266"/>
      <c r="E51" s="266"/>
      <c r="F51" s="368" t="s">
        <v>58</v>
      </c>
      <c r="G51" s="369" t="s">
        <v>168</v>
      </c>
      <c r="H51" s="266" t="s">
        <v>159</v>
      </c>
      <c r="I51" s="49"/>
      <c r="J51" s="49"/>
      <c r="K51" s="315"/>
      <c r="L51" s="311"/>
      <c r="M51" s="311"/>
      <c r="N51" s="311"/>
      <c r="O51" s="49"/>
      <c r="P51" s="49"/>
      <c r="Q51" s="49"/>
    </row>
    <row r="52" spans="1:17" ht="13.5" customHeight="1">
      <c r="A52" s="716"/>
      <c r="B52" s="716"/>
      <c r="C52" s="716"/>
      <c r="D52" s="267"/>
      <c r="E52" s="267"/>
      <c r="F52" s="716"/>
      <c r="G52" s="716"/>
      <c r="H52" s="716"/>
      <c r="I52" s="49"/>
      <c r="J52" s="49"/>
      <c r="K52" s="315"/>
      <c r="L52" s="311"/>
      <c r="M52" s="311"/>
      <c r="N52" s="311"/>
      <c r="O52" s="49"/>
      <c r="P52" s="49"/>
      <c r="Q52" s="49"/>
    </row>
    <row r="53" spans="1:17" ht="13.5" customHeight="1">
      <c r="A53" s="620" t="s">
        <v>177</v>
      </c>
      <c r="B53" s="620"/>
      <c r="C53" s="620"/>
      <c r="D53" s="265"/>
      <c r="E53" s="265"/>
      <c r="F53" s="620" t="s">
        <v>178</v>
      </c>
      <c r="G53" s="620"/>
      <c r="H53" s="620"/>
      <c r="I53" s="49"/>
      <c r="J53" s="49"/>
      <c r="K53" s="316"/>
      <c r="L53" s="311"/>
      <c r="M53" s="311"/>
      <c r="N53" s="311"/>
      <c r="O53" s="49"/>
      <c r="P53" s="49"/>
      <c r="Q53" s="49"/>
    </row>
    <row r="54" spans="1:17" ht="13.5" customHeight="1">
      <c r="A54" s="368" t="s">
        <v>24</v>
      </c>
      <c r="B54" s="369" t="s">
        <v>168</v>
      </c>
      <c r="C54" s="266" t="s">
        <v>20</v>
      </c>
      <c r="D54" s="266"/>
      <c r="E54" s="266"/>
      <c r="F54" s="368" t="s">
        <v>58</v>
      </c>
      <c r="G54" s="369" t="s">
        <v>168</v>
      </c>
      <c r="H54" s="266" t="s">
        <v>160</v>
      </c>
      <c r="I54" s="49"/>
      <c r="J54" s="49"/>
      <c r="K54" s="49"/>
      <c r="L54" s="49"/>
      <c r="M54" s="49"/>
      <c r="N54" s="49"/>
      <c r="O54" s="49"/>
      <c r="P54" s="49"/>
      <c r="Q54" s="49"/>
    </row>
    <row r="55" spans="1:17" ht="13.5" customHeight="1">
      <c r="A55" s="368" t="s">
        <v>26</v>
      </c>
      <c r="B55" s="369" t="s">
        <v>168</v>
      </c>
      <c r="C55" s="266" t="s">
        <v>160</v>
      </c>
      <c r="D55" s="266"/>
      <c r="E55" s="266"/>
      <c r="F55" s="368" t="s">
        <v>26</v>
      </c>
      <c r="G55" s="369" t="s">
        <v>168</v>
      </c>
      <c r="H55" s="266" t="s">
        <v>162</v>
      </c>
      <c r="I55" s="49"/>
      <c r="J55" s="49"/>
      <c r="K55" s="49"/>
      <c r="L55" s="49"/>
      <c r="M55" s="49"/>
      <c r="N55" s="49"/>
      <c r="O55" s="49"/>
      <c r="P55" s="49"/>
      <c r="Q55" s="49"/>
    </row>
    <row r="56" spans="1:17" ht="13.5" customHeight="1">
      <c r="A56" s="368" t="s">
        <v>19</v>
      </c>
      <c r="B56" s="369" t="s">
        <v>168</v>
      </c>
      <c r="C56" s="266" t="s">
        <v>155</v>
      </c>
      <c r="D56" s="266"/>
      <c r="E56" s="266"/>
      <c r="F56" s="368" t="s">
        <v>84</v>
      </c>
      <c r="G56" s="369" t="s">
        <v>168</v>
      </c>
      <c r="H56" s="266" t="s">
        <v>379</v>
      </c>
      <c r="I56" s="49"/>
      <c r="J56" s="49"/>
      <c r="K56" s="49"/>
      <c r="L56" s="49"/>
      <c r="M56" s="49"/>
      <c r="N56" s="49"/>
      <c r="O56" s="49"/>
      <c r="P56" s="49"/>
      <c r="Q56" s="49"/>
    </row>
    <row r="57" spans="1:17" ht="13.5" customHeight="1">
      <c r="A57" s="368" t="s">
        <v>161</v>
      </c>
      <c r="B57" s="369" t="s">
        <v>168</v>
      </c>
      <c r="C57" s="266" t="s">
        <v>115</v>
      </c>
      <c r="D57" s="266"/>
      <c r="E57" s="266"/>
      <c r="F57" s="368" t="s">
        <v>155</v>
      </c>
      <c r="G57" s="369" t="s">
        <v>168</v>
      </c>
      <c r="H57" s="266" t="s">
        <v>115</v>
      </c>
      <c r="I57" s="49"/>
      <c r="J57" s="49"/>
      <c r="K57" s="49"/>
      <c r="L57" s="49"/>
      <c r="M57" s="49"/>
      <c r="N57" s="49"/>
      <c r="O57" s="49"/>
      <c r="P57" s="49"/>
      <c r="Q57" s="49"/>
    </row>
    <row r="58" spans="1:17" ht="13.5" customHeight="1">
      <c r="A58" s="368" t="s">
        <v>120</v>
      </c>
      <c r="B58" s="369" t="s">
        <v>168</v>
      </c>
      <c r="C58" s="266" t="s">
        <v>21</v>
      </c>
      <c r="D58" s="266"/>
      <c r="E58" s="266"/>
      <c r="F58" s="368" t="s">
        <v>161</v>
      </c>
      <c r="G58" s="369" t="s">
        <v>168</v>
      </c>
      <c r="H58" s="266" t="s">
        <v>24</v>
      </c>
      <c r="I58" s="49"/>
      <c r="J58" s="49"/>
      <c r="K58" s="49"/>
      <c r="L58" s="49"/>
      <c r="M58" s="49"/>
      <c r="N58" s="49"/>
      <c r="O58" s="49"/>
      <c r="P58" s="49"/>
      <c r="Q58" s="49"/>
    </row>
    <row r="59" spans="1:17" ht="13.5" customHeight="1">
      <c r="A59" s="368" t="s">
        <v>25</v>
      </c>
      <c r="B59" s="369" t="s">
        <v>168</v>
      </c>
      <c r="C59" s="266" t="s">
        <v>84</v>
      </c>
      <c r="D59" s="266"/>
      <c r="E59" s="266"/>
      <c r="F59" s="368" t="s">
        <v>120</v>
      </c>
      <c r="G59" s="369" t="s">
        <v>168</v>
      </c>
      <c r="H59" s="266" t="s">
        <v>19</v>
      </c>
      <c r="I59" s="49"/>
      <c r="J59" s="49"/>
      <c r="K59" s="49"/>
      <c r="L59" s="49"/>
      <c r="M59" s="49"/>
      <c r="N59" s="49"/>
      <c r="O59" s="49"/>
      <c r="P59" s="49"/>
      <c r="Q59" s="49"/>
    </row>
    <row r="60" spans="1:17" ht="13.5" customHeight="1">
      <c r="A60" s="368" t="s">
        <v>379</v>
      </c>
      <c r="B60" s="369" t="s">
        <v>168</v>
      </c>
      <c r="C60" s="266" t="s">
        <v>58</v>
      </c>
      <c r="D60" s="266"/>
      <c r="E60" s="266"/>
      <c r="F60" s="368" t="s">
        <v>20</v>
      </c>
      <c r="G60" s="369" t="s">
        <v>168</v>
      </c>
      <c r="H60" s="266" t="s">
        <v>21</v>
      </c>
      <c r="I60" s="49"/>
      <c r="J60" s="49"/>
      <c r="K60" s="49"/>
      <c r="L60" s="49"/>
      <c r="M60" s="49"/>
      <c r="N60" s="49"/>
      <c r="O60" s="49"/>
      <c r="P60" s="49"/>
      <c r="Q60" s="49"/>
    </row>
    <row r="61" spans="1:17" ht="13.5" customHeight="1">
      <c r="A61" s="368" t="s">
        <v>162</v>
      </c>
      <c r="B61" s="369" t="s">
        <v>168</v>
      </c>
      <c r="C61" s="266" t="s">
        <v>159</v>
      </c>
      <c r="D61" s="266"/>
      <c r="E61" s="266"/>
      <c r="F61" s="368" t="s">
        <v>25</v>
      </c>
      <c r="G61" s="369" t="s">
        <v>168</v>
      </c>
      <c r="H61" s="266" t="s">
        <v>159</v>
      </c>
      <c r="I61" s="49"/>
      <c r="J61" s="49"/>
      <c r="K61" s="49"/>
      <c r="L61" s="49"/>
      <c r="M61" s="49"/>
      <c r="N61" s="49"/>
      <c r="O61" s="49"/>
      <c r="P61" s="49"/>
      <c r="Q61" s="49"/>
    </row>
    <row r="62" spans="1:17" ht="13.5" customHeight="1">
      <c r="A62" s="716"/>
      <c r="B62" s="716"/>
      <c r="C62" s="716"/>
      <c r="D62" s="267"/>
      <c r="E62" s="267"/>
      <c r="F62" s="716"/>
      <c r="G62" s="716"/>
      <c r="H62" s="716"/>
      <c r="I62" s="49"/>
      <c r="J62" s="49"/>
      <c r="K62" s="49"/>
      <c r="L62" s="49"/>
      <c r="M62" s="49"/>
      <c r="N62" s="49"/>
      <c r="O62" s="49"/>
      <c r="P62" s="49"/>
      <c r="Q62" s="49"/>
    </row>
    <row r="63" spans="1:17" ht="13.5" customHeight="1">
      <c r="A63" s="620" t="s">
        <v>179</v>
      </c>
      <c r="B63" s="620"/>
      <c r="C63" s="620"/>
      <c r="D63" s="265"/>
      <c r="E63" s="265"/>
      <c r="F63" s="620" t="s">
        <v>180</v>
      </c>
      <c r="G63" s="620"/>
      <c r="H63" s="620"/>
      <c r="M63" s="49"/>
      <c r="N63" s="49"/>
      <c r="O63" s="49"/>
      <c r="P63" s="49"/>
      <c r="Q63" s="49"/>
    </row>
    <row r="64" spans="1:17" ht="13.5" customHeight="1">
      <c r="A64" s="368" t="s">
        <v>84</v>
      </c>
      <c r="B64" s="369" t="s">
        <v>168</v>
      </c>
      <c r="C64" s="266" t="s">
        <v>20</v>
      </c>
      <c r="D64" s="266"/>
      <c r="E64" s="266"/>
      <c r="F64" s="368" t="s">
        <v>84</v>
      </c>
      <c r="G64" s="369" t="s">
        <v>168</v>
      </c>
      <c r="H64" s="266" t="s">
        <v>155</v>
      </c>
    </row>
    <row r="65" spans="1:23" ht="13.5" customHeight="1">
      <c r="A65" s="368" t="s">
        <v>21</v>
      </c>
      <c r="B65" s="369" t="s">
        <v>168</v>
      </c>
      <c r="C65" s="266" t="s">
        <v>25</v>
      </c>
      <c r="D65" s="266"/>
      <c r="E65" s="266"/>
      <c r="F65" s="368" t="s">
        <v>26</v>
      </c>
      <c r="G65" s="369" t="s">
        <v>168</v>
      </c>
      <c r="H65" s="266" t="s">
        <v>25</v>
      </c>
    </row>
    <row r="66" spans="1:23" ht="13.5" customHeight="1">
      <c r="A66" s="368" t="s">
        <v>115</v>
      </c>
      <c r="B66" s="369" t="s">
        <v>168</v>
      </c>
      <c r="C66" s="266" t="s">
        <v>120</v>
      </c>
      <c r="D66" s="266"/>
      <c r="E66" s="266"/>
      <c r="F66" s="368" t="s">
        <v>159</v>
      </c>
      <c r="G66" s="369" t="s">
        <v>168</v>
      </c>
      <c r="H66" s="266" t="s">
        <v>379</v>
      </c>
    </row>
    <row r="67" spans="1:23" ht="13.5" customHeight="1">
      <c r="A67" s="368" t="s">
        <v>159</v>
      </c>
      <c r="B67" s="369" t="s">
        <v>168</v>
      </c>
      <c r="C67" s="266" t="s">
        <v>161</v>
      </c>
      <c r="D67" s="266"/>
      <c r="E67" s="266"/>
      <c r="F67" s="368" t="s">
        <v>24</v>
      </c>
      <c r="G67" s="369" t="s">
        <v>168</v>
      </c>
      <c r="H67" s="266" t="s">
        <v>120</v>
      </c>
    </row>
    <row r="68" spans="1:23" ht="13.5" customHeight="1">
      <c r="A68" s="368" t="s">
        <v>160</v>
      </c>
      <c r="B68" s="369" t="s">
        <v>168</v>
      </c>
      <c r="C68" s="266" t="s">
        <v>24</v>
      </c>
      <c r="D68" s="266"/>
      <c r="E68" s="266"/>
      <c r="F68" s="368" t="s">
        <v>21</v>
      </c>
      <c r="G68" s="369" t="s">
        <v>168</v>
      </c>
      <c r="H68" s="266" t="s">
        <v>161</v>
      </c>
    </row>
    <row r="69" spans="1:23" ht="13.5" customHeight="1">
      <c r="A69" s="368" t="s">
        <v>379</v>
      </c>
      <c r="B69" s="369" t="s">
        <v>168</v>
      </c>
      <c r="C69" s="266" t="s">
        <v>26</v>
      </c>
      <c r="D69" s="266"/>
      <c r="E69" s="266"/>
      <c r="F69" s="368" t="s">
        <v>162</v>
      </c>
      <c r="G69" s="369" t="s">
        <v>168</v>
      </c>
      <c r="H69" s="266" t="s">
        <v>115</v>
      </c>
    </row>
    <row r="70" spans="1:23" ht="13.5" customHeight="1">
      <c r="A70" s="368" t="s">
        <v>162</v>
      </c>
      <c r="B70" s="369" t="s">
        <v>168</v>
      </c>
      <c r="C70" s="266" t="s">
        <v>19</v>
      </c>
      <c r="D70" s="266"/>
      <c r="E70" s="266"/>
      <c r="F70" s="368" t="s">
        <v>160</v>
      </c>
      <c r="G70" s="369" t="s">
        <v>168</v>
      </c>
      <c r="H70" s="266" t="s">
        <v>19</v>
      </c>
    </row>
    <row r="71" spans="1:23" ht="13.5" customHeight="1">
      <c r="A71" s="368" t="s">
        <v>155</v>
      </c>
      <c r="B71" s="369" t="s">
        <v>168</v>
      </c>
      <c r="C71" s="266" t="s">
        <v>58</v>
      </c>
      <c r="D71" s="266"/>
      <c r="E71" s="266"/>
      <c r="F71" s="368" t="s">
        <v>20</v>
      </c>
      <c r="G71" s="369" t="s">
        <v>168</v>
      </c>
      <c r="H71" s="266" t="s">
        <v>58</v>
      </c>
    </row>
    <row r="72" spans="1:23" ht="13.5" customHeight="1">
      <c r="A72" s="716"/>
      <c r="B72" s="716"/>
      <c r="C72" s="716"/>
      <c r="D72" s="267"/>
      <c r="E72" s="267"/>
      <c r="F72" s="716"/>
      <c r="G72" s="716"/>
      <c r="H72" s="716"/>
    </row>
    <row r="73" spans="1:23" ht="13.5" customHeight="1">
      <c r="A73" s="620" t="s">
        <v>381</v>
      </c>
      <c r="B73" s="620"/>
      <c r="C73" s="620"/>
      <c r="D73" s="14"/>
      <c r="E73" s="14"/>
      <c r="F73" s="14"/>
      <c r="G73" s="14"/>
      <c r="H73" s="14"/>
      <c r="J73" s="89"/>
      <c r="K73" s="90"/>
      <c r="L73" s="91"/>
      <c r="M73" s="89"/>
      <c r="N73" s="89"/>
      <c r="O73" s="90"/>
      <c r="P73" s="91"/>
      <c r="Q73" s="89"/>
      <c r="R73" s="89"/>
      <c r="S73" s="90"/>
      <c r="T73" s="91"/>
      <c r="U73" s="107"/>
      <c r="V73" s="89"/>
      <c r="W73" s="90"/>
    </row>
    <row r="74" spans="1:23">
      <c r="A74" s="266" t="s">
        <v>120</v>
      </c>
      <c r="B74" s="369" t="s">
        <v>168</v>
      </c>
      <c r="C74" s="368" t="s">
        <v>159</v>
      </c>
      <c r="J74" s="89"/>
      <c r="K74" s="90"/>
      <c r="L74" s="90"/>
      <c r="M74" s="89"/>
      <c r="N74" s="89"/>
      <c r="O74" s="90"/>
      <c r="P74" s="91"/>
      <c r="Q74" s="89"/>
      <c r="R74" s="89"/>
      <c r="S74" s="90"/>
      <c r="T74" s="91"/>
      <c r="U74" s="393"/>
      <c r="V74" s="89"/>
      <c r="W74" s="90"/>
    </row>
    <row r="75" spans="1:23">
      <c r="A75" s="368" t="s">
        <v>20</v>
      </c>
      <c r="B75" s="369" t="s">
        <v>168</v>
      </c>
      <c r="C75" s="368" t="s">
        <v>26</v>
      </c>
      <c r="J75" s="264"/>
      <c r="K75" s="264"/>
      <c r="L75" s="91"/>
      <c r="M75" s="91"/>
      <c r="N75" s="264"/>
      <c r="O75" s="264"/>
      <c r="P75" s="91"/>
      <c r="Q75" s="91"/>
      <c r="R75" s="264"/>
      <c r="S75" s="264"/>
      <c r="T75" s="91"/>
      <c r="U75" s="91"/>
      <c r="V75" s="264"/>
      <c r="W75" s="264"/>
    </row>
    <row r="76" spans="1:23">
      <c r="A76" s="266" t="s">
        <v>379</v>
      </c>
      <c r="B76" s="369" t="s">
        <v>168</v>
      </c>
      <c r="C76" s="266" t="s">
        <v>115</v>
      </c>
      <c r="J76" s="89"/>
      <c r="K76" s="90"/>
      <c r="L76" s="91"/>
      <c r="M76" s="89"/>
      <c r="N76" s="89"/>
      <c r="O76" s="90"/>
      <c r="P76" s="91"/>
      <c r="Q76" s="393"/>
      <c r="R76" s="89"/>
      <c r="S76" s="90"/>
      <c r="T76" s="91"/>
      <c r="U76" s="107"/>
      <c r="V76" s="89"/>
      <c r="W76" s="90"/>
    </row>
    <row r="77" spans="1:23">
      <c r="A77" s="266" t="s">
        <v>155</v>
      </c>
      <c r="B77" s="369" t="s">
        <v>168</v>
      </c>
      <c r="C77" s="368" t="s">
        <v>24</v>
      </c>
      <c r="J77" s="89"/>
      <c r="K77" s="90"/>
      <c r="L77" s="89"/>
      <c r="M77" s="393"/>
      <c r="N77" s="89"/>
      <c r="O77" s="90"/>
      <c r="P77" s="91"/>
      <c r="Q77" s="89"/>
      <c r="R77" s="89"/>
      <c r="S77" s="90"/>
      <c r="T77" s="91"/>
      <c r="U77" s="393"/>
      <c r="V77" s="89"/>
      <c r="W77" s="90"/>
    </row>
    <row r="78" spans="1:23">
      <c r="A78" s="266" t="s">
        <v>19</v>
      </c>
      <c r="B78" s="369" t="s">
        <v>168</v>
      </c>
      <c r="C78" s="266" t="s">
        <v>25</v>
      </c>
    </row>
    <row r="79" spans="1:23">
      <c r="A79" s="368" t="s">
        <v>162</v>
      </c>
      <c r="B79" s="369" t="s">
        <v>168</v>
      </c>
      <c r="C79" s="368" t="s">
        <v>84</v>
      </c>
    </row>
    <row r="80" spans="1:23">
      <c r="A80" s="368" t="s">
        <v>160</v>
      </c>
      <c r="B80" s="369" t="s">
        <v>168</v>
      </c>
      <c r="C80" s="368" t="s">
        <v>21</v>
      </c>
    </row>
    <row r="81" spans="1:3">
      <c r="A81" s="266" t="s">
        <v>161</v>
      </c>
      <c r="B81" s="369" t="s">
        <v>168</v>
      </c>
      <c r="C81" s="266" t="s">
        <v>58</v>
      </c>
    </row>
  </sheetData>
  <sortState xmlns:xlrd2="http://schemas.microsoft.com/office/spreadsheetml/2017/richdata2" ref="K54:N64">
    <sortCondition ref="N64"/>
  </sortState>
  <mergeCells count="29">
    <mergeCell ref="F43:H43"/>
    <mergeCell ref="A42:C42"/>
    <mergeCell ref="A43:C43"/>
    <mergeCell ref="A53:C53"/>
    <mergeCell ref="A52:C52"/>
    <mergeCell ref="F52:H52"/>
    <mergeCell ref="F63:H63"/>
    <mergeCell ref="A62:C62"/>
    <mergeCell ref="A72:C72"/>
    <mergeCell ref="F53:H53"/>
    <mergeCell ref="A63:C63"/>
    <mergeCell ref="F62:H62"/>
    <mergeCell ref="F72:H72"/>
    <mergeCell ref="A73:C73"/>
    <mergeCell ref="A2:H2"/>
    <mergeCell ref="F33:H33"/>
    <mergeCell ref="F3:H3"/>
    <mergeCell ref="F13:H13"/>
    <mergeCell ref="F12:H12"/>
    <mergeCell ref="F22:H22"/>
    <mergeCell ref="A13:C13"/>
    <mergeCell ref="A23:C23"/>
    <mergeCell ref="A22:C22"/>
    <mergeCell ref="A32:C32"/>
    <mergeCell ref="F23:H23"/>
    <mergeCell ref="A3:C3"/>
    <mergeCell ref="F32:H32"/>
    <mergeCell ref="A33:C33"/>
    <mergeCell ref="F42:H42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45"/>
  <sheetViews>
    <sheetView topLeftCell="D14" workbookViewId="0">
      <selection activeCell="H29" sqref="H29"/>
    </sheetView>
  </sheetViews>
  <sheetFormatPr defaultRowHeight="12.75"/>
  <cols>
    <col min="2" max="2" width="21.140625" customWidth="1"/>
    <col min="6" max="6" width="27.42578125" customWidth="1"/>
    <col min="10" max="10" width="14.140625" customWidth="1"/>
    <col min="11" max="11" width="2.5703125" customWidth="1"/>
    <col min="12" max="12" width="13.7109375" customWidth="1"/>
    <col min="13" max="14" width="5.42578125" customWidth="1"/>
    <col min="15" max="15" width="6.28515625" customWidth="1"/>
    <col min="17" max="17" width="14.140625" customWidth="1"/>
    <col min="18" max="18" width="14" customWidth="1"/>
    <col min="19" max="19" width="42.5703125" customWidth="1"/>
  </cols>
  <sheetData>
    <row r="1" spans="1:20">
      <c r="M1" s="355"/>
      <c r="N1" s="355"/>
      <c r="O1" s="355"/>
    </row>
    <row r="5" spans="1:20">
      <c r="B5" s="2" t="s">
        <v>365</v>
      </c>
      <c r="E5" s="261" t="s">
        <v>357</v>
      </c>
      <c r="F5" s="2" t="s">
        <v>358</v>
      </c>
      <c r="G5" s="2"/>
      <c r="L5" s="2" t="s">
        <v>1040</v>
      </c>
      <c r="Q5" s="717" t="s">
        <v>830</v>
      </c>
      <c r="R5" s="717"/>
      <c r="S5" s="255"/>
    </row>
    <row r="6" spans="1:20" ht="12" customHeight="1">
      <c r="A6">
        <v>1</v>
      </c>
      <c r="B6" s="2" t="s">
        <v>84</v>
      </c>
      <c r="E6" s="355">
        <v>1995</v>
      </c>
      <c r="F6" t="s">
        <v>54</v>
      </c>
      <c r="Q6" s="311" t="s">
        <v>831</v>
      </c>
      <c r="R6" s="311" t="s">
        <v>832</v>
      </c>
      <c r="S6" s="255"/>
      <c r="T6" s="53"/>
    </row>
    <row r="7" spans="1:20" ht="12" customHeight="1">
      <c r="A7">
        <v>2</v>
      </c>
      <c r="B7" s="255" t="s">
        <v>161</v>
      </c>
      <c r="E7" s="355">
        <v>1996</v>
      </c>
      <c r="F7" t="s">
        <v>54</v>
      </c>
      <c r="L7" s="2" t="s">
        <v>152</v>
      </c>
      <c r="M7" s="355"/>
      <c r="N7" s="355"/>
      <c r="O7" s="355"/>
      <c r="Q7" s="489">
        <v>2008</v>
      </c>
      <c r="R7" s="494">
        <v>2285</v>
      </c>
      <c r="S7" s="316"/>
      <c r="T7" s="53"/>
    </row>
    <row r="8" spans="1:20" ht="12" customHeight="1">
      <c r="A8">
        <v>3</v>
      </c>
      <c r="B8" s="2" t="s">
        <v>115</v>
      </c>
      <c r="E8" s="311" t="s">
        <v>354</v>
      </c>
      <c r="F8" t="s">
        <v>359</v>
      </c>
      <c r="K8" s="255">
        <v>1</v>
      </c>
      <c r="L8" t="s">
        <v>120</v>
      </c>
      <c r="M8" s="355">
        <v>10</v>
      </c>
      <c r="N8" s="355">
        <v>5</v>
      </c>
      <c r="O8" s="355">
        <v>509</v>
      </c>
      <c r="Q8" s="489">
        <v>2009</v>
      </c>
      <c r="R8" s="490">
        <v>3187</v>
      </c>
      <c r="S8" s="316"/>
      <c r="T8" s="53"/>
    </row>
    <row r="9" spans="1:20" ht="12" customHeight="1">
      <c r="A9">
        <v>4</v>
      </c>
      <c r="B9" s="255" t="s">
        <v>155</v>
      </c>
      <c r="E9" s="355">
        <v>1998</v>
      </c>
      <c r="F9" s="255" t="s">
        <v>364</v>
      </c>
      <c r="K9" s="255">
        <v>2</v>
      </c>
      <c r="L9" t="s">
        <v>24</v>
      </c>
      <c r="M9" s="355">
        <v>10</v>
      </c>
      <c r="N9" s="355">
        <v>5</v>
      </c>
      <c r="O9" s="355">
        <v>499</v>
      </c>
      <c r="Q9" s="489">
        <v>2010</v>
      </c>
      <c r="R9" s="490">
        <v>3274</v>
      </c>
      <c r="S9" s="316"/>
      <c r="T9" s="53"/>
    </row>
    <row r="10" spans="1:20" ht="12" customHeight="1">
      <c r="A10">
        <v>5</v>
      </c>
      <c r="B10" s="2" t="s">
        <v>120</v>
      </c>
      <c r="E10" s="355">
        <v>1999</v>
      </c>
      <c r="F10" t="s">
        <v>37</v>
      </c>
      <c r="K10" s="255">
        <v>3</v>
      </c>
      <c r="L10" t="s">
        <v>58</v>
      </c>
      <c r="M10" s="355">
        <v>10</v>
      </c>
      <c r="N10" s="355">
        <v>5</v>
      </c>
      <c r="O10" s="355">
        <v>461</v>
      </c>
      <c r="Q10" s="489">
        <v>2011</v>
      </c>
      <c r="R10" s="490">
        <v>3373</v>
      </c>
      <c r="S10" s="316"/>
      <c r="T10" s="53"/>
    </row>
    <row r="11" spans="1:20" ht="12" customHeight="1">
      <c r="A11">
        <v>6</v>
      </c>
      <c r="B11" s="255" t="s">
        <v>58</v>
      </c>
      <c r="E11" s="355">
        <v>2000</v>
      </c>
      <c r="F11" t="s">
        <v>37</v>
      </c>
      <c r="K11" s="255">
        <v>4</v>
      </c>
      <c r="L11" t="s">
        <v>84</v>
      </c>
      <c r="M11" s="355">
        <v>8</v>
      </c>
      <c r="N11" s="355">
        <v>7</v>
      </c>
      <c r="O11" s="355">
        <v>416</v>
      </c>
      <c r="Q11" s="489">
        <v>2012</v>
      </c>
      <c r="R11" s="490">
        <v>3072</v>
      </c>
      <c r="S11" s="316"/>
      <c r="T11" s="53"/>
    </row>
    <row r="12" spans="1:20" ht="12" customHeight="1">
      <c r="A12">
        <v>7</v>
      </c>
      <c r="B12" s="2" t="s">
        <v>26</v>
      </c>
      <c r="E12" s="355">
        <v>2001</v>
      </c>
      <c r="F12" t="s">
        <v>356</v>
      </c>
      <c r="K12" s="255">
        <v>5</v>
      </c>
      <c r="L12" t="s">
        <v>25</v>
      </c>
      <c r="M12" s="355">
        <v>9</v>
      </c>
      <c r="N12" s="355">
        <v>6</v>
      </c>
      <c r="O12" s="355">
        <v>412</v>
      </c>
      <c r="Q12" s="489">
        <v>2013</v>
      </c>
      <c r="R12" s="490">
        <v>3048</v>
      </c>
      <c r="S12" s="316"/>
      <c r="T12" s="53"/>
    </row>
    <row r="13" spans="1:20" ht="12" customHeight="1">
      <c r="A13">
        <v>8</v>
      </c>
      <c r="B13" s="255" t="s">
        <v>163</v>
      </c>
      <c r="E13" s="355">
        <v>2002</v>
      </c>
      <c r="F13" t="s">
        <v>56</v>
      </c>
      <c r="K13" s="255">
        <v>6</v>
      </c>
      <c r="L13" t="s">
        <v>26</v>
      </c>
      <c r="M13" s="355">
        <v>12</v>
      </c>
      <c r="N13" s="355">
        <v>3</v>
      </c>
      <c r="O13" s="355">
        <v>382</v>
      </c>
      <c r="Q13" s="491">
        <v>2014</v>
      </c>
      <c r="R13" s="492">
        <v>3609</v>
      </c>
      <c r="S13" s="493"/>
      <c r="T13" s="53"/>
    </row>
    <row r="14" spans="1:20" ht="12" customHeight="1">
      <c r="A14">
        <v>9</v>
      </c>
      <c r="B14" s="2" t="s">
        <v>21</v>
      </c>
      <c r="E14" s="355">
        <v>2003</v>
      </c>
      <c r="F14" t="s">
        <v>362</v>
      </c>
      <c r="K14" s="255">
        <v>7</v>
      </c>
      <c r="L14" t="s">
        <v>115</v>
      </c>
      <c r="M14" s="355">
        <v>9</v>
      </c>
      <c r="N14" s="355">
        <v>6</v>
      </c>
      <c r="O14" s="355">
        <v>367</v>
      </c>
      <c r="Q14" s="489">
        <v>2015</v>
      </c>
      <c r="R14" s="490">
        <v>4339</v>
      </c>
      <c r="S14" s="316" t="s">
        <v>834</v>
      </c>
      <c r="T14" s="53"/>
    </row>
    <row r="15" spans="1:20" ht="12" customHeight="1">
      <c r="A15">
        <v>10</v>
      </c>
      <c r="B15" s="255" t="s">
        <v>162</v>
      </c>
      <c r="E15" s="355">
        <v>2004</v>
      </c>
      <c r="F15" t="s">
        <v>355</v>
      </c>
      <c r="K15" s="255">
        <v>8</v>
      </c>
      <c r="L15" t="s">
        <v>160</v>
      </c>
      <c r="M15" s="355">
        <v>10</v>
      </c>
      <c r="N15" s="355">
        <v>5</v>
      </c>
      <c r="O15" s="355">
        <v>355</v>
      </c>
      <c r="Q15" s="489">
        <v>2016</v>
      </c>
      <c r="R15" s="490">
        <v>3193</v>
      </c>
      <c r="S15" s="316"/>
      <c r="T15" s="53"/>
    </row>
    <row r="16" spans="1:20" ht="12" customHeight="1">
      <c r="A16">
        <v>11</v>
      </c>
      <c r="B16" s="2" t="s">
        <v>159</v>
      </c>
      <c r="E16" s="355">
        <v>2005</v>
      </c>
      <c r="F16" t="s">
        <v>362</v>
      </c>
      <c r="K16" s="255"/>
      <c r="L16" s="2" t="s">
        <v>153</v>
      </c>
      <c r="M16" s="355"/>
      <c r="N16" s="355"/>
      <c r="O16" s="355"/>
      <c r="Q16" s="311">
        <v>2017</v>
      </c>
      <c r="R16" s="488">
        <v>4487</v>
      </c>
      <c r="S16" s="255"/>
      <c r="T16" s="53"/>
    </row>
    <row r="17" spans="1:20" ht="12" customHeight="1">
      <c r="A17">
        <v>12</v>
      </c>
      <c r="B17" s="255" t="s">
        <v>25</v>
      </c>
      <c r="E17" s="355">
        <v>2006</v>
      </c>
      <c r="F17" t="s">
        <v>363</v>
      </c>
      <c r="K17" s="255">
        <v>1</v>
      </c>
      <c r="L17" t="s">
        <v>19</v>
      </c>
      <c r="M17" s="355">
        <v>7</v>
      </c>
      <c r="N17" s="355">
        <v>8</v>
      </c>
      <c r="O17" s="355">
        <v>371</v>
      </c>
      <c r="Q17" s="311">
        <v>2018</v>
      </c>
      <c r="R17" s="490">
        <v>4352</v>
      </c>
      <c r="S17" s="316"/>
      <c r="T17" s="53"/>
    </row>
    <row r="18" spans="1:20" ht="12" customHeight="1">
      <c r="A18">
        <v>13</v>
      </c>
      <c r="B18" s="2" t="s">
        <v>160</v>
      </c>
      <c r="E18" s="355">
        <v>2007</v>
      </c>
      <c r="F18" t="s">
        <v>362</v>
      </c>
      <c r="K18" s="255">
        <v>2</v>
      </c>
      <c r="L18" t="s">
        <v>162</v>
      </c>
      <c r="M18" s="355">
        <v>7</v>
      </c>
      <c r="N18" s="355">
        <v>8</v>
      </c>
      <c r="O18" s="355">
        <v>363</v>
      </c>
      <c r="Q18" s="311">
        <v>2019</v>
      </c>
      <c r="R18" s="490">
        <v>4365</v>
      </c>
      <c r="S18" s="493"/>
      <c r="T18" s="53"/>
    </row>
    <row r="19" spans="1:20" ht="12" customHeight="1">
      <c r="A19">
        <v>14</v>
      </c>
      <c r="B19" s="255" t="s">
        <v>20</v>
      </c>
      <c r="E19" s="355">
        <v>2008</v>
      </c>
      <c r="F19" t="s">
        <v>36</v>
      </c>
      <c r="K19" s="255">
        <v>3</v>
      </c>
      <c r="L19" t="s">
        <v>21</v>
      </c>
      <c r="M19" s="355">
        <v>4</v>
      </c>
      <c r="N19" s="355">
        <v>11</v>
      </c>
      <c r="O19" s="355">
        <v>347</v>
      </c>
      <c r="Q19" s="311">
        <v>2020</v>
      </c>
      <c r="R19" s="492">
        <v>5958</v>
      </c>
      <c r="S19" s="316" t="s">
        <v>833</v>
      </c>
      <c r="T19" s="53"/>
    </row>
    <row r="20" spans="1:20" ht="12" customHeight="1">
      <c r="A20">
        <v>15</v>
      </c>
      <c r="B20" s="2" t="s">
        <v>24</v>
      </c>
      <c r="E20" s="355">
        <v>2009</v>
      </c>
      <c r="F20" t="s">
        <v>360</v>
      </c>
      <c r="K20" s="255">
        <v>4</v>
      </c>
      <c r="L20" t="s">
        <v>20</v>
      </c>
      <c r="M20" s="355">
        <v>7</v>
      </c>
      <c r="N20" s="355">
        <v>8</v>
      </c>
      <c r="O20" s="355">
        <v>336</v>
      </c>
      <c r="Q20" s="489">
        <v>2021</v>
      </c>
      <c r="R20" s="492">
        <v>5938</v>
      </c>
      <c r="S20" s="493" t="s">
        <v>1076</v>
      </c>
      <c r="T20" s="255" t="s">
        <v>1077</v>
      </c>
    </row>
    <row r="21" spans="1:20" ht="12" customHeight="1">
      <c r="A21">
        <v>16</v>
      </c>
      <c r="B21" s="255" t="s">
        <v>19</v>
      </c>
      <c r="E21" s="355">
        <v>2010</v>
      </c>
      <c r="F21" t="s">
        <v>362</v>
      </c>
      <c r="K21" s="255">
        <v>5</v>
      </c>
      <c r="L21" t="s">
        <v>155</v>
      </c>
      <c r="M21" s="355">
        <v>3</v>
      </c>
      <c r="N21" s="355">
        <v>12</v>
      </c>
      <c r="O21" s="355">
        <v>316</v>
      </c>
      <c r="Q21" s="311">
        <v>2022</v>
      </c>
      <c r="R21" s="492">
        <v>6029</v>
      </c>
      <c r="S21" s="493" t="s">
        <v>1083</v>
      </c>
      <c r="T21" s="53"/>
    </row>
    <row r="22" spans="1:20" ht="12" customHeight="1">
      <c r="E22" s="355">
        <v>2011</v>
      </c>
      <c r="F22" t="s">
        <v>54</v>
      </c>
      <c r="K22" s="255">
        <v>6</v>
      </c>
      <c r="L22" t="s">
        <v>161</v>
      </c>
      <c r="M22" s="355">
        <v>5</v>
      </c>
      <c r="N22" s="355">
        <v>10</v>
      </c>
      <c r="O22" s="355">
        <v>301</v>
      </c>
      <c r="T22" s="53"/>
    </row>
    <row r="23" spans="1:20" ht="12" customHeight="1">
      <c r="E23" s="355">
        <v>2012</v>
      </c>
      <c r="F23" t="s">
        <v>361</v>
      </c>
      <c r="K23" s="255">
        <v>7</v>
      </c>
      <c r="L23" s="255" t="s">
        <v>379</v>
      </c>
      <c r="M23" s="355">
        <v>5</v>
      </c>
      <c r="N23" s="355">
        <v>10</v>
      </c>
      <c r="O23" s="355">
        <v>297</v>
      </c>
      <c r="T23" s="53"/>
    </row>
    <row r="24" spans="1:20" ht="12" customHeight="1">
      <c r="B24" s="2" t="s">
        <v>366</v>
      </c>
      <c r="E24" s="355">
        <v>2013</v>
      </c>
      <c r="F24" t="s">
        <v>54</v>
      </c>
      <c r="K24" s="255">
        <v>8</v>
      </c>
      <c r="L24" t="s">
        <v>159</v>
      </c>
      <c r="M24" s="355">
        <v>4</v>
      </c>
      <c r="N24" s="355">
        <v>11</v>
      </c>
      <c r="O24" s="355">
        <v>274</v>
      </c>
      <c r="T24" s="53"/>
    </row>
    <row r="25" spans="1:20" ht="12" customHeight="1">
      <c r="A25">
        <v>1</v>
      </c>
      <c r="B25" s="2" t="s">
        <v>21</v>
      </c>
      <c r="E25" s="355">
        <v>2014</v>
      </c>
      <c r="F25" t="s">
        <v>355</v>
      </c>
      <c r="Q25" s="485"/>
      <c r="R25" s="485"/>
      <c r="S25" s="486"/>
      <c r="T25" s="53"/>
    </row>
    <row r="26" spans="1:20" ht="12" customHeight="1">
      <c r="A26">
        <v>2</v>
      </c>
      <c r="B26" s="255" t="s">
        <v>162</v>
      </c>
      <c r="E26" s="355">
        <v>2015</v>
      </c>
      <c r="F26" s="581" t="s">
        <v>356</v>
      </c>
      <c r="G26" s="582" t="s">
        <v>1125</v>
      </c>
      <c r="H26" s="581"/>
      <c r="Q26" s="485"/>
      <c r="R26" s="485"/>
      <c r="S26" s="486"/>
      <c r="T26" s="53"/>
    </row>
    <row r="27" spans="1:20" ht="12" customHeight="1">
      <c r="A27">
        <v>3</v>
      </c>
      <c r="B27" s="2" t="s">
        <v>159</v>
      </c>
      <c r="E27" s="355">
        <v>2016</v>
      </c>
      <c r="F27" s="581" t="s">
        <v>158</v>
      </c>
      <c r="Q27" s="484"/>
      <c r="R27" s="484"/>
      <c r="S27" s="483"/>
      <c r="T27" s="53"/>
    </row>
    <row r="28" spans="1:20" ht="12" customHeight="1">
      <c r="A28">
        <v>4</v>
      </c>
      <c r="B28" s="255" t="s">
        <v>25</v>
      </c>
      <c r="E28" s="355">
        <v>2017</v>
      </c>
      <c r="F28" s="581" t="s">
        <v>121</v>
      </c>
      <c r="Q28" s="484"/>
      <c r="R28" s="485"/>
      <c r="S28" s="487"/>
      <c r="T28" s="53"/>
    </row>
    <row r="29" spans="1:20" ht="12" customHeight="1">
      <c r="A29">
        <v>5</v>
      </c>
      <c r="B29" s="2" t="s">
        <v>160</v>
      </c>
      <c r="E29" s="355">
        <v>2018</v>
      </c>
      <c r="F29" s="581" t="s">
        <v>165</v>
      </c>
      <c r="Q29" s="482"/>
      <c r="R29" s="482"/>
      <c r="S29" s="360"/>
      <c r="T29" s="53"/>
    </row>
    <row r="30" spans="1:20" ht="12" customHeight="1">
      <c r="A30">
        <v>6</v>
      </c>
      <c r="B30" s="255" t="s">
        <v>20</v>
      </c>
      <c r="E30" s="355">
        <v>2019</v>
      </c>
      <c r="F30" s="581" t="s">
        <v>35</v>
      </c>
      <c r="Q30" s="357"/>
      <c r="R30" s="359"/>
      <c r="S30" s="360"/>
      <c r="T30" s="53"/>
    </row>
    <row r="31" spans="1:20" ht="12" customHeight="1">
      <c r="A31">
        <v>7</v>
      </c>
      <c r="B31" s="2" t="s">
        <v>24</v>
      </c>
      <c r="E31" s="355">
        <v>2020</v>
      </c>
      <c r="F31" t="s">
        <v>54</v>
      </c>
      <c r="Q31" s="357"/>
      <c r="R31" s="361"/>
      <c r="S31" s="361"/>
      <c r="T31" s="53"/>
    </row>
    <row r="32" spans="1:20" ht="12" customHeight="1">
      <c r="A32">
        <v>8</v>
      </c>
      <c r="B32" s="255" t="s">
        <v>19</v>
      </c>
      <c r="E32" s="355">
        <v>2021</v>
      </c>
      <c r="F32" s="580" t="s">
        <v>56</v>
      </c>
      <c r="R32" s="361"/>
      <c r="S32" s="361"/>
      <c r="T32" s="53"/>
    </row>
    <row r="33" spans="1:20" ht="12" customHeight="1">
      <c r="A33">
        <v>9</v>
      </c>
      <c r="B33" s="2" t="s">
        <v>26</v>
      </c>
      <c r="Q33" s="359"/>
      <c r="R33" s="361"/>
      <c r="S33" s="361"/>
      <c r="T33" s="53"/>
    </row>
    <row r="34" spans="1:20" ht="12" customHeight="1">
      <c r="A34">
        <v>10</v>
      </c>
      <c r="B34" s="255" t="s">
        <v>163</v>
      </c>
      <c r="Q34" s="359"/>
      <c r="R34" s="361"/>
      <c r="S34" s="361"/>
      <c r="T34" s="53"/>
    </row>
    <row r="35" spans="1:20" ht="12" customHeight="1">
      <c r="A35">
        <v>11</v>
      </c>
      <c r="B35" s="2" t="s">
        <v>120</v>
      </c>
      <c r="Q35" s="359"/>
      <c r="R35" s="361"/>
      <c r="S35" s="361"/>
      <c r="T35" s="53"/>
    </row>
    <row r="36" spans="1:20" ht="12" customHeight="1">
      <c r="A36">
        <v>12</v>
      </c>
      <c r="B36" s="255" t="s">
        <v>58</v>
      </c>
      <c r="Q36" s="359"/>
      <c r="R36" s="361"/>
      <c r="S36" s="361"/>
      <c r="T36" s="53"/>
    </row>
    <row r="37" spans="1:20" ht="12" customHeight="1">
      <c r="A37">
        <v>13</v>
      </c>
      <c r="B37" s="2" t="s">
        <v>115</v>
      </c>
      <c r="Q37" s="360"/>
      <c r="R37" s="361"/>
      <c r="S37" s="361"/>
      <c r="T37" s="53"/>
    </row>
    <row r="38" spans="1:20" ht="12" customHeight="1">
      <c r="A38">
        <v>14</v>
      </c>
      <c r="B38" s="255" t="s">
        <v>155</v>
      </c>
      <c r="Q38" s="358"/>
      <c r="R38" s="361"/>
      <c r="S38" s="361"/>
      <c r="T38" s="53"/>
    </row>
    <row r="39" spans="1:20" ht="12" customHeight="1">
      <c r="A39">
        <v>15</v>
      </c>
      <c r="B39" s="2" t="s">
        <v>84</v>
      </c>
      <c r="Q39" s="358"/>
      <c r="R39" s="361"/>
      <c r="S39" s="361"/>
      <c r="T39" s="53"/>
    </row>
    <row r="40" spans="1:20" ht="12" customHeight="1">
      <c r="A40">
        <v>16</v>
      </c>
      <c r="B40" s="255" t="s">
        <v>161</v>
      </c>
      <c r="C40" s="311"/>
      <c r="D40" s="355">
        <v>2020</v>
      </c>
      <c r="E40" s="355">
        <v>2021</v>
      </c>
      <c r="Q40" s="358"/>
      <c r="R40" s="361"/>
      <c r="S40" s="361"/>
      <c r="T40" s="53"/>
    </row>
    <row r="41" spans="1:20" ht="12" customHeight="1">
      <c r="C41" s="311" t="s">
        <v>872</v>
      </c>
      <c r="D41" s="355">
        <v>24.8</v>
      </c>
      <c r="E41" s="355">
        <v>23.2</v>
      </c>
      <c r="F41" s="496">
        <v>22.8</v>
      </c>
      <c r="Q41" s="359"/>
      <c r="R41" s="361"/>
      <c r="S41" s="361"/>
      <c r="T41" s="53"/>
    </row>
    <row r="42" spans="1:20">
      <c r="C42" s="311" t="s">
        <v>873</v>
      </c>
      <c r="D42" s="355">
        <v>25.7</v>
      </c>
      <c r="E42" s="355">
        <v>26.2</v>
      </c>
    </row>
    <row r="43" spans="1:20">
      <c r="C43" s="355"/>
      <c r="D43" s="355"/>
      <c r="E43" s="355"/>
    </row>
    <row r="44" spans="1:20">
      <c r="C44" s="355"/>
      <c r="E44" s="355"/>
    </row>
    <row r="45" spans="1:20">
      <c r="C45" s="355"/>
      <c r="E45" s="355"/>
    </row>
  </sheetData>
  <sortState xmlns:xlrd2="http://schemas.microsoft.com/office/spreadsheetml/2017/richdata2" ref="L8:O23">
    <sortCondition descending="1" ref="O23"/>
  </sortState>
  <mergeCells count="1">
    <mergeCell ref="Q5:R5"/>
  </mergeCells>
  <conditionalFormatting sqref="D40:E4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{CBD1514D-59BD-49B5-8FC2-96B3560366F2}</x14:id>
        </ext>
      </extLst>
    </cfRule>
  </conditionalFormatting>
  <pageMargins left="0.7" right="0.7" top="0.75" bottom="0.75" header="0.3" footer="0.3"/>
  <pageSetup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BD1514D-59BD-49B5-8FC2-96B3560366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D40:E42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6"/>
  <sheetViews>
    <sheetView view="pageBreakPreview" topLeftCell="A54" zoomScale="190" zoomScaleNormal="100" zoomScaleSheetLayoutView="190" workbookViewId="0">
      <selection activeCell="R60" sqref="R60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6" width="3.7109375" customWidth="1"/>
    <col min="17" max="17" width="2.42578125" customWidth="1"/>
    <col min="18" max="18" width="2.7109375" customWidth="1"/>
    <col min="19" max="19" width="24.140625" customWidth="1"/>
  </cols>
  <sheetData>
    <row r="1" spans="1:19" ht="12.75" customHeight="1">
      <c r="A1" s="20"/>
      <c r="B1" s="588">
        <f>'Team Totals'!$A$1</f>
        <v>2021</v>
      </c>
      <c r="C1" s="588"/>
      <c r="D1" s="633" t="s">
        <v>369</v>
      </c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5"/>
      <c r="P1" s="65"/>
      <c r="Q1" s="20"/>
    </row>
    <row r="2" spans="1:19" ht="12.75" customHeight="1">
      <c r="A2" s="20"/>
      <c r="B2" s="64" t="s">
        <v>82</v>
      </c>
      <c r="C2" s="64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5"/>
      <c r="P2" s="65"/>
      <c r="Q2" s="20"/>
    </row>
    <row r="3" spans="1:19" ht="12.75" customHeight="1">
      <c r="A3" s="20"/>
      <c r="B3" s="587" t="s">
        <v>351</v>
      </c>
      <c r="C3" s="587"/>
      <c r="D3" s="587"/>
      <c r="E3" s="58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0"/>
    </row>
    <row r="4" spans="1:19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0"/>
      <c r="S4" s="12"/>
    </row>
    <row r="5" spans="1:19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20"/>
      <c r="S5" s="46"/>
    </row>
    <row r="6" spans="1:19" ht="12.75" customHeight="1">
      <c r="A6" s="20"/>
      <c r="B6" s="69" t="s">
        <v>110</v>
      </c>
      <c r="C6" s="70" t="s">
        <v>385</v>
      </c>
      <c r="D6" s="71">
        <v>6</v>
      </c>
      <c r="E6" s="65"/>
      <c r="F6" s="69" t="s">
        <v>110</v>
      </c>
      <c r="G6" s="70" t="s">
        <v>209</v>
      </c>
      <c r="H6" s="71">
        <v>0</v>
      </c>
      <c r="I6" s="65"/>
      <c r="J6" s="69" t="s">
        <v>110</v>
      </c>
      <c r="K6" s="70" t="s">
        <v>400</v>
      </c>
      <c r="L6" s="71">
        <v>0</v>
      </c>
      <c r="M6" s="65"/>
      <c r="N6" s="69" t="s">
        <v>110</v>
      </c>
      <c r="O6" s="70" t="s">
        <v>202</v>
      </c>
      <c r="P6" s="71">
        <v>12</v>
      </c>
      <c r="Q6" s="20"/>
    </row>
    <row r="7" spans="1:19" ht="12.75" customHeight="1">
      <c r="A7" s="20"/>
      <c r="B7" s="69" t="s">
        <v>111</v>
      </c>
      <c r="C7" s="70" t="s">
        <v>244</v>
      </c>
      <c r="D7" s="71">
        <v>0</v>
      </c>
      <c r="E7" s="65"/>
      <c r="F7" s="69" t="s">
        <v>111</v>
      </c>
      <c r="G7" s="70" t="s">
        <v>232</v>
      </c>
      <c r="H7" s="71">
        <v>6</v>
      </c>
      <c r="I7" s="65"/>
      <c r="J7" s="69" t="s">
        <v>111</v>
      </c>
      <c r="K7" s="70" t="s">
        <v>401</v>
      </c>
      <c r="L7" s="71">
        <v>0</v>
      </c>
      <c r="M7" s="65"/>
      <c r="N7" s="69" t="s">
        <v>111</v>
      </c>
      <c r="O7" s="70" t="s">
        <v>246</v>
      </c>
      <c r="P7" s="71">
        <v>0</v>
      </c>
      <c r="Q7" s="20"/>
      <c r="S7" s="46"/>
    </row>
    <row r="8" spans="1:19" ht="12.75" customHeight="1">
      <c r="A8" s="20"/>
      <c r="B8" s="69" t="s">
        <v>111</v>
      </c>
      <c r="C8" s="70" t="s">
        <v>527</v>
      </c>
      <c r="D8" s="71">
        <v>0</v>
      </c>
      <c r="E8" s="65"/>
      <c r="F8" s="69" t="s">
        <v>111</v>
      </c>
      <c r="G8" s="70" t="s">
        <v>265</v>
      </c>
      <c r="H8" s="71">
        <v>0</v>
      </c>
      <c r="I8" s="65"/>
      <c r="J8" s="69" t="s">
        <v>111</v>
      </c>
      <c r="K8" s="70" t="s">
        <v>503</v>
      </c>
      <c r="L8" s="71">
        <v>0</v>
      </c>
      <c r="M8" s="65"/>
      <c r="N8" s="69" t="s">
        <v>111</v>
      </c>
      <c r="O8" s="70" t="s">
        <v>300</v>
      </c>
      <c r="P8" s="71">
        <v>0</v>
      </c>
      <c r="Q8" s="20"/>
    </row>
    <row r="9" spans="1:19" ht="12.75" customHeight="1">
      <c r="A9" s="20"/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200</v>
      </c>
      <c r="H9" s="71">
        <v>3</v>
      </c>
      <c r="I9" s="65"/>
      <c r="J9" s="69" t="s">
        <v>112</v>
      </c>
      <c r="K9" s="70" t="s">
        <v>206</v>
      </c>
      <c r="L9" s="71">
        <v>3</v>
      </c>
      <c r="M9" s="65"/>
      <c r="N9" s="69" t="s">
        <v>112</v>
      </c>
      <c r="O9" s="70" t="s">
        <v>226</v>
      </c>
      <c r="P9" s="71">
        <v>0</v>
      </c>
      <c r="Q9" s="20"/>
      <c r="S9" s="46"/>
    </row>
    <row r="10" spans="1:19" ht="12.75" customHeight="1">
      <c r="A10" s="20"/>
      <c r="B10" s="69" t="s">
        <v>112</v>
      </c>
      <c r="C10" s="70" t="s">
        <v>346</v>
      </c>
      <c r="D10" s="71">
        <v>3</v>
      </c>
      <c r="E10" s="65"/>
      <c r="F10" s="69" t="s">
        <v>112</v>
      </c>
      <c r="G10" s="70" t="s">
        <v>440</v>
      </c>
      <c r="H10" s="71">
        <v>0</v>
      </c>
      <c r="I10" s="65"/>
      <c r="J10" s="69" t="s">
        <v>112</v>
      </c>
      <c r="K10" s="70" t="s">
        <v>403</v>
      </c>
      <c r="L10" s="71">
        <v>0</v>
      </c>
      <c r="M10" s="65"/>
      <c r="N10" s="69" t="s">
        <v>112</v>
      </c>
      <c r="O10" s="70" t="s">
        <v>234</v>
      </c>
      <c r="P10" s="71">
        <v>6</v>
      </c>
      <c r="Q10" s="20"/>
    </row>
    <row r="11" spans="1:19" ht="12.75" customHeight="1">
      <c r="A11" s="20"/>
      <c r="B11" s="69" t="s">
        <v>112</v>
      </c>
      <c r="C11" s="70" t="s">
        <v>248</v>
      </c>
      <c r="D11" s="71">
        <v>3</v>
      </c>
      <c r="E11" s="65"/>
      <c r="F11" s="69" t="s">
        <v>112</v>
      </c>
      <c r="G11" s="70" t="s">
        <v>439</v>
      </c>
      <c r="H11" s="71">
        <v>0</v>
      </c>
      <c r="I11" s="65"/>
      <c r="J11" s="69" t="s">
        <v>112</v>
      </c>
      <c r="K11" s="70" t="s">
        <v>236</v>
      </c>
      <c r="L11" s="71">
        <v>6</v>
      </c>
      <c r="M11" s="65"/>
      <c r="N11" s="69" t="s">
        <v>112</v>
      </c>
      <c r="O11" s="70" t="s">
        <v>406</v>
      </c>
      <c r="P11" s="71">
        <v>0</v>
      </c>
      <c r="Q11" s="20"/>
      <c r="S11" s="46"/>
    </row>
    <row r="12" spans="1:19" ht="12.75" customHeight="1">
      <c r="A12" s="20"/>
      <c r="B12" s="69" t="s">
        <v>113</v>
      </c>
      <c r="C12" s="49" t="s">
        <v>242</v>
      </c>
      <c r="D12" s="71">
        <v>11</v>
      </c>
      <c r="E12" s="65"/>
      <c r="F12" s="69" t="s">
        <v>113</v>
      </c>
      <c r="G12" s="70" t="s">
        <v>268</v>
      </c>
      <c r="H12" s="71">
        <v>8</v>
      </c>
      <c r="I12" s="65"/>
      <c r="J12" s="69" t="s">
        <v>113</v>
      </c>
      <c r="K12" s="70" t="s">
        <v>211</v>
      </c>
      <c r="L12" s="71">
        <v>0</v>
      </c>
      <c r="M12" s="65"/>
      <c r="N12" s="69" t="s">
        <v>113</v>
      </c>
      <c r="O12" s="70" t="s">
        <v>525</v>
      </c>
      <c r="P12" s="71">
        <v>9</v>
      </c>
      <c r="Q12" s="20"/>
    </row>
    <row r="13" spans="1:19" ht="12.75" customHeight="1">
      <c r="A13" s="20"/>
      <c r="B13" s="69" t="s">
        <v>114</v>
      </c>
      <c r="C13" s="70" t="s">
        <v>528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464</v>
      </c>
      <c r="L13" s="71">
        <v>0</v>
      </c>
      <c r="M13" s="65"/>
      <c r="N13" s="69" t="s">
        <v>114</v>
      </c>
      <c r="O13" s="70" t="s">
        <v>526</v>
      </c>
      <c r="P13" s="71">
        <v>6</v>
      </c>
      <c r="Q13" s="20"/>
      <c r="S13" s="46"/>
    </row>
    <row r="14" spans="1:19" ht="12.75" customHeight="1">
      <c r="A14" s="20"/>
      <c r="B14" s="69"/>
      <c r="C14" s="72" t="s">
        <v>28</v>
      </c>
      <c r="D14" s="73">
        <f>SUM(D6:D13)</f>
        <v>23</v>
      </c>
      <c r="E14" s="65"/>
      <c r="F14" s="69"/>
      <c r="G14" s="74" t="s">
        <v>28</v>
      </c>
      <c r="H14" s="73">
        <f>SUM(H6:H13)</f>
        <v>17</v>
      </c>
      <c r="I14" s="65"/>
      <c r="J14" s="69"/>
      <c r="K14" s="72" t="s">
        <v>28</v>
      </c>
      <c r="L14" s="73">
        <f>SUM(L6:L13)</f>
        <v>9</v>
      </c>
      <c r="M14" s="65"/>
      <c r="N14" s="69"/>
      <c r="O14" s="72" t="s">
        <v>28</v>
      </c>
      <c r="P14" s="73">
        <f>SUM(P6:P13)</f>
        <v>33</v>
      </c>
      <c r="Q14" s="20"/>
    </row>
    <row r="15" spans="1:19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20"/>
      <c r="S15" s="47"/>
    </row>
    <row r="16" spans="1:19" ht="12.75" customHeight="1">
      <c r="A16" s="20"/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  <c r="Q16" s="20"/>
      <c r="R16" s="5"/>
    </row>
    <row r="17" spans="1:19" ht="12.75" customHeight="1">
      <c r="A17" s="20"/>
      <c r="B17" s="69" t="s">
        <v>110</v>
      </c>
      <c r="C17" s="70" t="s">
        <v>194</v>
      </c>
      <c r="D17" s="71">
        <v>9</v>
      </c>
      <c r="E17" s="65"/>
      <c r="F17" s="69" t="s">
        <v>110</v>
      </c>
      <c r="G17" s="70" t="s">
        <v>197</v>
      </c>
      <c r="H17" s="71">
        <v>9</v>
      </c>
      <c r="I17" s="65"/>
      <c r="J17" s="69" t="s">
        <v>110</v>
      </c>
      <c r="K17" s="70" t="s">
        <v>251</v>
      </c>
      <c r="L17" s="71">
        <v>12</v>
      </c>
      <c r="M17" s="65"/>
      <c r="N17" s="69" t="s">
        <v>110</v>
      </c>
      <c r="O17" s="70" t="s">
        <v>207</v>
      </c>
      <c r="P17" s="71">
        <v>8</v>
      </c>
      <c r="Q17" s="20"/>
      <c r="R17" s="5"/>
    </row>
    <row r="18" spans="1:19" ht="12.75" customHeight="1">
      <c r="A18" s="20"/>
      <c r="B18" s="69" t="s">
        <v>111</v>
      </c>
      <c r="C18" s="70" t="s">
        <v>210</v>
      </c>
      <c r="D18" s="71">
        <v>6</v>
      </c>
      <c r="E18" s="65"/>
      <c r="F18" s="69" t="s">
        <v>111</v>
      </c>
      <c r="G18" s="70" t="s">
        <v>252</v>
      </c>
      <c r="H18" s="71">
        <v>0</v>
      </c>
      <c r="I18" s="65"/>
      <c r="J18" s="69" t="s">
        <v>111</v>
      </c>
      <c r="K18" s="70" t="s">
        <v>391</v>
      </c>
      <c r="L18" s="71">
        <v>3</v>
      </c>
      <c r="M18" s="65"/>
      <c r="N18" s="69" t="s">
        <v>111</v>
      </c>
      <c r="O18" s="70" t="s">
        <v>255</v>
      </c>
      <c r="P18" s="71">
        <v>0</v>
      </c>
      <c r="Q18" s="20"/>
      <c r="R18" s="5"/>
    </row>
    <row r="19" spans="1:19" ht="12.75" customHeight="1">
      <c r="A19" s="20"/>
      <c r="B19" s="69" t="s">
        <v>111</v>
      </c>
      <c r="C19" s="70" t="s">
        <v>271</v>
      </c>
      <c r="D19" s="71">
        <v>0</v>
      </c>
      <c r="E19" s="65"/>
      <c r="F19" s="69" t="s">
        <v>111</v>
      </c>
      <c r="G19" s="70" t="s">
        <v>431</v>
      </c>
      <c r="H19" s="71">
        <v>0</v>
      </c>
      <c r="I19" s="65"/>
      <c r="J19" s="69" t="s">
        <v>111</v>
      </c>
      <c r="K19" s="70" t="s">
        <v>222</v>
      </c>
      <c r="L19" s="71">
        <v>2</v>
      </c>
      <c r="M19" s="65"/>
      <c r="N19" s="69" t="s">
        <v>111</v>
      </c>
      <c r="O19" s="70" t="s">
        <v>384</v>
      </c>
      <c r="P19" s="71">
        <v>0</v>
      </c>
      <c r="Q19" s="20"/>
      <c r="R19" s="5"/>
    </row>
    <row r="20" spans="1:19" ht="12.75" customHeight="1">
      <c r="A20" s="20"/>
      <c r="B20" s="69" t="s">
        <v>112</v>
      </c>
      <c r="C20" s="70" t="s">
        <v>279</v>
      </c>
      <c r="D20" s="71">
        <v>0</v>
      </c>
      <c r="E20" s="65"/>
      <c r="F20" s="69" t="s">
        <v>112</v>
      </c>
      <c r="G20" s="70" t="s">
        <v>538</v>
      </c>
      <c r="H20" s="71">
        <v>3</v>
      </c>
      <c r="I20" s="65"/>
      <c r="J20" s="69" t="s">
        <v>112</v>
      </c>
      <c r="K20" s="70" t="s">
        <v>298</v>
      </c>
      <c r="L20" s="71">
        <v>3</v>
      </c>
      <c r="M20" s="65"/>
      <c r="N20" s="69" t="s">
        <v>112</v>
      </c>
      <c r="O20" s="70" t="s">
        <v>297</v>
      </c>
      <c r="P20" s="71">
        <v>3</v>
      </c>
      <c r="Q20" s="20"/>
      <c r="R20" s="5"/>
    </row>
    <row r="21" spans="1:19" ht="12.75" customHeight="1">
      <c r="A21" s="20"/>
      <c r="B21" s="69" t="s">
        <v>112</v>
      </c>
      <c r="C21" s="70" t="s">
        <v>303</v>
      </c>
      <c r="D21" s="71">
        <v>6</v>
      </c>
      <c r="E21" s="65"/>
      <c r="F21" s="69" t="s">
        <v>112</v>
      </c>
      <c r="G21" s="70" t="s">
        <v>434</v>
      </c>
      <c r="H21" s="71">
        <v>0</v>
      </c>
      <c r="I21" s="65"/>
      <c r="J21" s="69" t="s">
        <v>112</v>
      </c>
      <c r="K21" s="70" t="s">
        <v>275</v>
      </c>
      <c r="L21" s="71">
        <v>3</v>
      </c>
      <c r="M21" s="65"/>
      <c r="N21" s="69" t="s">
        <v>112</v>
      </c>
      <c r="O21" s="70" t="s">
        <v>266</v>
      </c>
      <c r="P21" s="71">
        <v>9</v>
      </c>
      <c r="Q21" s="20"/>
      <c r="R21" s="5"/>
    </row>
    <row r="22" spans="1:19" ht="12.75" customHeight="1">
      <c r="A22" s="20"/>
      <c r="B22" s="69" t="s">
        <v>112</v>
      </c>
      <c r="C22" s="70" t="s">
        <v>195</v>
      </c>
      <c r="D22" s="71">
        <v>0</v>
      </c>
      <c r="E22" s="65"/>
      <c r="F22" s="69" t="s">
        <v>112</v>
      </c>
      <c r="G22" s="70" t="s">
        <v>435</v>
      </c>
      <c r="H22" s="71">
        <v>0</v>
      </c>
      <c r="I22" s="65"/>
      <c r="J22" s="69" t="s">
        <v>112</v>
      </c>
      <c r="K22" s="70" t="s">
        <v>392</v>
      </c>
      <c r="L22" s="71">
        <v>0</v>
      </c>
      <c r="M22" s="65"/>
      <c r="N22" s="69" t="s">
        <v>112</v>
      </c>
      <c r="O22" s="70" t="s">
        <v>205</v>
      </c>
      <c r="P22" s="71">
        <v>6</v>
      </c>
      <c r="Q22" s="20"/>
      <c r="R22" s="5"/>
    </row>
    <row r="23" spans="1:19" ht="12.75" customHeight="1">
      <c r="A23" s="20"/>
      <c r="B23" s="69" t="s">
        <v>113</v>
      </c>
      <c r="C23" s="70" t="s">
        <v>293</v>
      </c>
      <c r="D23" s="71">
        <v>5</v>
      </c>
      <c r="E23" s="65"/>
      <c r="F23" s="69" t="s">
        <v>113</v>
      </c>
      <c r="G23" s="70" t="s">
        <v>436</v>
      </c>
      <c r="H23" s="71">
        <v>13</v>
      </c>
      <c r="I23" s="65"/>
      <c r="J23" s="69" t="s">
        <v>113</v>
      </c>
      <c r="K23" s="70" t="s">
        <v>249</v>
      </c>
      <c r="L23" s="71">
        <v>5</v>
      </c>
      <c r="M23" s="65"/>
      <c r="N23" s="69" t="s">
        <v>113</v>
      </c>
      <c r="O23" s="70" t="s">
        <v>229</v>
      </c>
      <c r="P23" s="71">
        <v>11</v>
      </c>
      <c r="Q23" s="20"/>
      <c r="R23" s="5"/>
    </row>
    <row r="24" spans="1:19" ht="12.75" customHeight="1">
      <c r="A24" s="20"/>
      <c r="B24" s="69" t="s">
        <v>114</v>
      </c>
      <c r="C24" s="70" t="s">
        <v>484</v>
      </c>
      <c r="D24" s="71">
        <v>0</v>
      </c>
      <c r="E24" s="65"/>
      <c r="F24" s="69" t="s">
        <v>114</v>
      </c>
      <c r="G24" s="70" t="s">
        <v>536</v>
      </c>
      <c r="H24" s="71">
        <v>0</v>
      </c>
      <c r="I24" s="65"/>
      <c r="J24" s="69" t="s">
        <v>114</v>
      </c>
      <c r="K24" s="70" t="s">
        <v>486</v>
      </c>
      <c r="L24" s="71">
        <v>0</v>
      </c>
      <c r="M24" s="65"/>
      <c r="N24" s="69" t="s">
        <v>114</v>
      </c>
      <c r="O24" s="70" t="s">
        <v>459</v>
      </c>
      <c r="P24" s="71">
        <v>0</v>
      </c>
      <c r="Q24" s="20"/>
    </row>
    <row r="25" spans="1:19" ht="12.75" customHeight="1">
      <c r="A25" s="20"/>
      <c r="B25" s="69"/>
      <c r="C25" s="72" t="s">
        <v>28</v>
      </c>
      <c r="D25" s="73">
        <f>SUM(D17:D24)</f>
        <v>26</v>
      </c>
      <c r="E25" s="65"/>
      <c r="F25" s="69"/>
      <c r="G25" s="74" t="s">
        <v>28</v>
      </c>
      <c r="H25" s="73">
        <f>SUM(H17:H24)</f>
        <v>25</v>
      </c>
      <c r="I25" s="65"/>
      <c r="J25" s="69"/>
      <c r="K25" s="72" t="s">
        <v>28</v>
      </c>
      <c r="L25" s="73">
        <f>SUM(L17:L24)</f>
        <v>28</v>
      </c>
      <c r="M25" s="65"/>
      <c r="N25" s="69"/>
      <c r="O25" s="72" t="s">
        <v>28</v>
      </c>
      <c r="P25" s="73">
        <f>SUM(P17:P24)</f>
        <v>37</v>
      </c>
      <c r="Q25" s="20"/>
    </row>
    <row r="26" spans="1:19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20"/>
      <c r="S26" s="48"/>
    </row>
    <row r="27" spans="1:19" ht="12.75" customHeight="1">
      <c r="A27" s="20"/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  <c r="Q27" s="20"/>
    </row>
    <row r="28" spans="1:19" ht="12.75" customHeight="1">
      <c r="A28" s="20"/>
      <c r="B28" s="69" t="s">
        <v>110</v>
      </c>
      <c r="C28" s="70" t="s">
        <v>299</v>
      </c>
      <c r="D28" s="71">
        <v>9</v>
      </c>
      <c r="E28" s="65"/>
      <c r="F28" s="69" t="s">
        <v>110</v>
      </c>
      <c r="G28" s="70" t="s">
        <v>263</v>
      </c>
      <c r="H28" s="71">
        <v>3</v>
      </c>
      <c r="I28" s="65"/>
      <c r="J28" s="69" t="s">
        <v>110</v>
      </c>
      <c r="K28" s="70" t="s">
        <v>238</v>
      </c>
      <c r="L28" s="71">
        <v>15</v>
      </c>
      <c r="M28" s="65"/>
      <c r="N28" s="69" t="s">
        <v>110</v>
      </c>
      <c r="O28" s="70" t="s">
        <v>396</v>
      </c>
      <c r="P28" s="71">
        <v>6</v>
      </c>
      <c r="Q28" s="20"/>
      <c r="S28" s="48"/>
    </row>
    <row r="29" spans="1:19" ht="12.75" customHeight="1">
      <c r="A29" s="20"/>
      <c r="B29" s="69" t="s">
        <v>111</v>
      </c>
      <c r="C29" s="70" t="s">
        <v>284</v>
      </c>
      <c r="D29" s="71">
        <v>0</v>
      </c>
      <c r="E29" s="65"/>
      <c r="F29" s="69" t="s">
        <v>111</v>
      </c>
      <c r="G29" s="70" t="s">
        <v>201</v>
      </c>
      <c r="H29" s="71">
        <v>6</v>
      </c>
      <c r="I29" s="65"/>
      <c r="J29" s="69" t="s">
        <v>111</v>
      </c>
      <c r="K29" s="70" t="s">
        <v>259</v>
      </c>
      <c r="L29" s="71">
        <v>6</v>
      </c>
      <c r="M29" s="65"/>
      <c r="N29" s="69" t="s">
        <v>111</v>
      </c>
      <c r="O29" s="70" t="s">
        <v>274</v>
      </c>
      <c r="P29" s="71">
        <v>24</v>
      </c>
      <c r="Q29" s="20"/>
    </row>
    <row r="30" spans="1:19" ht="12.75" customHeight="1">
      <c r="A30" s="20"/>
      <c r="B30" s="69" t="s">
        <v>111</v>
      </c>
      <c r="C30" s="70" t="s">
        <v>203</v>
      </c>
      <c r="D30" s="71">
        <v>12</v>
      </c>
      <c r="E30" s="65"/>
      <c r="F30" s="69" t="s">
        <v>111</v>
      </c>
      <c r="G30" s="70" t="s">
        <v>446</v>
      </c>
      <c r="H30" s="71">
        <v>0</v>
      </c>
      <c r="I30" s="65"/>
      <c r="J30" s="69" t="s">
        <v>111</v>
      </c>
      <c r="K30" s="70" t="s">
        <v>421</v>
      </c>
      <c r="L30" s="71">
        <v>3</v>
      </c>
      <c r="M30" s="65"/>
      <c r="N30" s="69" t="s">
        <v>111</v>
      </c>
      <c r="O30" s="70" t="s">
        <v>245</v>
      </c>
      <c r="P30" s="71">
        <v>0</v>
      </c>
      <c r="Q30" s="20"/>
      <c r="S30" s="48"/>
    </row>
    <row r="31" spans="1:19" ht="12.75" customHeight="1">
      <c r="A31" s="20"/>
      <c r="B31" s="69" t="s">
        <v>112</v>
      </c>
      <c r="C31" s="70" t="s">
        <v>208</v>
      </c>
      <c r="D31" s="71">
        <v>0</v>
      </c>
      <c r="E31" s="65"/>
      <c r="F31" s="69" t="s">
        <v>112</v>
      </c>
      <c r="G31" s="70" t="s">
        <v>267</v>
      </c>
      <c r="H31" s="71">
        <v>0</v>
      </c>
      <c r="I31" s="65"/>
      <c r="J31" s="69" t="s">
        <v>112</v>
      </c>
      <c r="K31" s="70" t="s">
        <v>257</v>
      </c>
      <c r="L31" s="71">
        <v>3</v>
      </c>
      <c r="M31" s="65"/>
      <c r="N31" s="69" t="s">
        <v>112</v>
      </c>
      <c r="O31" s="70" t="s">
        <v>281</v>
      </c>
      <c r="P31" s="71">
        <v>3</v>
      </c>
      <c r="Q31" s="20"/>
    </row>
    <row r="32" spans="1:19" ht="12.75" customHeight="1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3</v>
      </c>
      <c r="I32" s="65"/>
      <c r="J32" s="69" t="s">
        <v>112</v>
      </c>
      <c r="K32" s="70" t="s">
        <v>419</v>
      </c>
      <c r="L32" s="71">
        <v>0</v>
      </c>
      <c r="M32" s="65"/>
      <c r="N32" s="69" t="s">
        <v>112</v>
      </c>
      <c r="O32" s="70" t="s">
        <v>311</v>
      </c>
      <c r="P32" s="71">
        <v>0</v>
      </c>
      <c r="Q32" s="20"/>
      <c r="S32" s="48"/>
    </row>
    <row r="33" spans="1:22" ht="12.75" customHeight="1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227</v>
      </c>
      <c r="H33" s="71">
        <v>0</v>
      </c>
      <c r="I33" s="65"/>
      <c r="J33" s="69" t="s">
        <v>112</v>
      </c>
      <c r="K33" s="70" t="s">
        <v>225</v>
      </c>
      <c r="L33" s="71">
        <v>0</v>
      </c>
      <c r="M33" s="65"/>
      <c r="N33" s="69" t="s">
        <v>112</v>
      </c>
      <c r="O33" s="70" t="s">
        <v>292</v>
      </c>
      <c r="P33" s="71">
        <v>0</v>
      </c>
      <c r="Q33" s="20"/>
    </row>
    <row r="34" spans="1:22" ht="12.75" customHeight="1">
      <c r="A34" s="20"/>
      <c r="B34" s="69" t="s">
        <v>113</v>
      </c>
      <c r="C34" s="70" t="s">
        <v>196</v>
      </c>
      <c r="D34" s="71">
        <v>9</v>
      </c>
      <c r="E34" s="65"/>
      <c r="F34" s="69" t="s">
        <v>113</v>
      </c>
      <c r="G34" s="70" t="s">
        <v>348</v>
      </c>
      <c r="H34" s="71">
        <v>9</v>
      </c>
      <c r="I34" s="65"/>
      <c r="J34" s="69" t="s">
        <v>113</v>
      </c>
      <c r="K34" s="70" t="s">
        <v>305</v>
      </c>
      <c r="L34" s="71">
        <v>6</v>
      </c>
      <c r="M34" s="65"/>
      <c r="N34" s="69" t="s">
        <v>113</v>
      </c>
      <c r="O34" s="70" t="s">
        <v>287</v>
      </c>
      <c r="P34" s="71">
        <v>6</v>
      </c>
      <c r="Q34" s="20"/>
      <c r="S34" s="48"/>
    </row>
    <row r="35" spans="1:22" ht="12.75" customHeight="1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6</v>
      </c>
      <c r="I35" s="65"/>
      <c r="J35" s="69" t="s">
        <v>114</v>
      </c>
      <c r="K35" s="70" t="s">
        <v>477</v>
      </c>
      <c r="L35" s="71">
        <v>0</v>
      </c>
      <c r="M35" s="65"/>
      <c r="N35" s="69" t="s">
        <v>114</v>
      </c>
      <c r="O35" s="70" t="s">
        <v>481</v>
      </c>
      <c r="P35" s="71">
        <v>0</v>
      </c>
      <c r="Q35" s="20"/>
      <c r="V35" s="16"/>
    </row>
    <row r="36" spans="1:22" ht="12.75" customHeight="1">
      <c r="A36" s="20"/>
      <c r="B36" s="69"/>
      <c r="C36" s="72" t="s">
        <v>28</v>
      </c>
      <c r="D36" s="73">
        <f>SUM(D28:D35)</f>
        <v>30</v>
      </c>
      <c r="E36" s="65"/>
      <c r="F36" s="69"/>
      <c r="G36" s="72" t="s">
        <v>28</v>
      </c>
      <c r="H36" s="73">
        <f>SUM(H28:H35)</f>
        <v>27</v>
      </c>
      <c r="I36" s="65"/>
      <c r="J36" s="69"/>
      <c r="K36" s="72" t="s">
        <v>28</v>
      </c>
      <c r="L36" s="73">
        <f>SUM(L28:L35)</f>
        <v>33</v>
      </c>
      <c r="M36" s="65"/>
      <c r="N36" s="364"/>
      <c r="O36" s="74" t="s">
        <v>28</v>
      </c>
      <c r="P36" s="73">
        <f>SUM(P28:P35)</f>
        <v>39</v>
      </c>
      <c r="Q36" s="20"/>
      <c r="S36" s="48"/>
    </row>
    <row r="37" spans="1:22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20"/>
    </row>
    <row r="38" spans="1:22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20"/>
      <c r="S38" s="48"/>
    </row>
    <row r="39" spans="1:22" ht="12.75" customHeight="1">
      <c r="A39" s="20"/>
      <c r="B39" s="79" t="s">
        <v>110</v>
      </c>
      <c r="C39" s="80" t="s">
        <v>282</v>
      </c>
      <c r="D39" s="71">
        <v>15</v>
      </c>
      <c r="E39" s="65"/>
      <c r="F39" s="69" t="s">
        <v>110</v>
      </c>
      <c r="G39" s="70" t="s">
        <v>221</v>
      </c>
      <c r="H39" s="71">
        <v>0</v>
      </c>
      <c r="I39" s="65"/>
      <c r="J39" s="69" t="s">
        <v>110</v>
      </c>
      <c r="K39" s="70" t="s">
        <v>269</v>
      </c>
      <c r="L39" s="71">
        <v>18</v>
      </c>
      <c r="M39" s="65"/>
      <c r="N39" s="69" t="s">
        <v>110</v>
      </c>
      <c r="O39" s="70" t="s">
        <v>302</v>
      </c>
      <c r="P39" s="71">
        <v>0</v>
      </c>
      <c r="Q39" s="20"/>
    </row>
    <row r="40" spans="1:22" ht="12.75" customHeight="1">
      <c r="A40" s="20"/>
      <c r="B40" s="79" t="s">
        <v>111</v>
      </c>
      <c r="C40" s="80" t="s">
        <v>216</v>
      </c>
      <c r="D40" s="71">
        <v>0</v>
      </c>
      <c r="E40" s="65"/>
      <c r="F40" s="69" t="s">
        <v>111</v>
      </c>
      <c r="G40" s="70" t="s">
        <v>310</v>
      </c>
      <c r="H40" s="71">
        <v>0</v>
      </c>
      <c r="I40" s="65"/>
      <c r="J40" s="69" t="s">
        <v>111</v>
      </c>
      <c r="K40" s="70" t="s">
        <v>253</v>
      </c>
      <c r="L40" s="71">
        <v>0</v>
      </c>
      <c r="M40" s="65"/>
      <c r="N40" s="69" t="s">
        <v>111</v>
      </c>
      <c r="O40" s="70" t="s">
        <v>264</v>
      </c>
      <c r="P40" s="71">
        <v>15</v>
      </c>
      <c r="Q40" s="20"/>
      <c r="S40" s="48"/>
    </row>
    <row r="41" spans="1:22" ht="12.75" customHeight="1">
      <c r="A41" s="20"/>
      <c r="B41" s="79" t="s">
        <v>111</v>
      </c>
      <c r="C41" s="80" t="s">
        <v>414</v>
      </c>
      <c r="D41" s="71">
        <v>0</v>
      </c>
      <c r="E41" s="65"/>
      <c r="F41" s="69" t="s">
        <v>111</v>
      </c>
      <c r="G41" s="70" t="s">
        <v>424</v>
      </c>
      <c r="H41" s="71">
        <v>0</v>
      </c>
      <c r="I41" s="65"/>
      <c r="J41" s="69" t="s">
        <v>111</v>
      </c>
      <c r="K41" s="70" t="s">
        <v>455</v>
      </c>
      <c r="L41" s="71">
        <v>0</v>
      </c>
      <c r="M41" s="65"/>
      <c r="N41" s="69" t="s">
        <v>111</v>
      </c>
      <c r="O41" s="70" t="s">
        <v>233</v>
      </c>
      <c r="P41" s="71">
        <v>0</v>
      </c>
      <c r="Q41" s="20"/>
    </row>
    <row r="42" spans="1:22" ht="12.75" customHeight="1">
      <c r="A42" s="20"/>
      <c r="B42" s="79" t="s">
        <v>112</v>
      </c>
      <c r="C42" s="80" t="s">
        <v>286</v>
      </c>
      <c r="D42" s="71">
        <v>0</v>
      </c>
      <c r="E42" s="65"/>
      <c r="F42" s="69" t="s">
        <v>112</v>
      </c>
      <c r="G42" s="70" t="s">
        <v>426</v>
      </c>
      <c r="H42" s="71">
        <v>0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296</v>
      </c>
      <c r="P42" s="71">
        <v>6</v>
      </c>
      <c r="Q42" s="20"/>
      <c r="S42" s="4"/>
    </row>
    <row r="43" spans="1:22" ht="12.75" customHeight="1">
      <c r="A43" s="20"/>
      <c r="B43" s="79" t="s">
        <v>112</v>
      </c>
      <c r="C43" s="80" t="s">
        <v>417</v>
      </c>
      <c r="D43" s="71">
        <v>0</v>
      </c>
      <c r="E43" s="65"/>
      <c r="F43" s="69" t="s">
        <v>112</v>
      </c>
      <c r="G43" s="70" t="s">
        <v>427</v>
      </c>
      <c r="H43" s="71">
        <v>3</v>
      </c>
      <c r="I43" s="65"/>
      <c r="J43" s="69" t="s">
        <v>112</v>
      </c>
      <c r="K43" s="70" t="s">
        <v>457</v>
      </c>
      <c r="L43" s="71">
        <v>0</v>
      </c>
      <c r="M43" s="65"/>
      <c r="N43" s="69" t="s">
        <v>112</v>
      </c>
      <c r="O43" s="70" t="s">
        <v>240</v>
      </c>
      <c r="P43" s="71">
        <v>3</v>
      </c>
      <c r="Q43" s="20"/>
      <c r="S43" s="4"/>
    </row>
    <row r="44" spans="1:22" ht="12.75" customHeight="1">
      <c r="A44" s="20"/>
      <c r="B44" s="79" t="s">
        <v>112</v>
      </c>
      <c r="C44" s="80" t="s">
        <v>280</v>
      </c>
      <c r="D44" s="71">
        <v>0</v>
      </c>
      <c r="E44" s="65"/>
      <c r="F44" s="69" t="s">
        <v>112</v>
      </c>
      <c r="G44" s="70" t="s">
        <v>524</v>
      </c>
      <c r="H44" s="71">
        <v>3</v>
      </c>
      <c r="I44" s="65"/>
      <c r="J44" s="69" t="s">
        <v>112</v>
      </c>
      <c r="K44" s="70" t="s">
        <v>295</v>
      </c>
      <c r="L44" s="71">
        <v>0</v>
      </c>
      <c r="M44" s="65"/>
      <c r="N44" s="69" t="s">
        <v>112</v>
      </c>
      <c r="O44" s="70" t="s">
        <v>256</v>
      </c>
      <c r="P44" s="71">
        <v>0</v>
      </c>
      <c r="Q44" s="20"/>
      <c r="S44" s="4"/>
    </row>
    <row r="45" spans="1:22" ht="12.75" customHeight="1">
      <c r="A45" s="20"/>
      <c r="B45" s="79" t="s">
        <v>113</v>
      </c>
      <c r="C45" s="80" t="s">
        <v>307</v>
      </c>
      <c r="D45" s="71">
        <v>13</v>
      </c>
      <c r="E45" s="65"/>
      <c r="F45" s="69" t="s">
        <v>113</v>
      </c>
      <c r="G45" s="70" t="s">
        <v>198</v>
      </c>
      <c r="H45" s="71">
        <v>5</v>
      </c>
      <c r="I45" s="65"/>
      <c r="J45" s="69" t="s">
        <v>113</v>
      </c>
      <c r="K45" s="70" t="s">
        <v>262</v>
      </c>
      <c r="L45" s="71">
        <v>5</v>
      </c>
      <c r="M45" s="65"/>
      <c r="N45" s="69" t="s">
        <v>113</v>
      </c>
      <c r="O45" s="70" t="s">
        <v>343</v>
      </c>
      <c r="P45" s="71">
        <v>8</v>
      </c>
      <c r="Q45" s="20"/>
      <c r="S45" s="4"/>
    </row>
    <row r="46" spans="1:22" ht="12.75" customHeight="1">
      <c r="A46" s="20"/>
      <c r="B46" s="79" t="s">
        <v>114</v>
      </c>
      <c r="C46" s="80" t="s">
        <v>488</v>
      </c>
      <c r="D46" s="71">
        <v>12</v>
      </c>
      <c r="E46" s="65"/>
      <c r="F46" s="69" t="s">
        <v>114</v>
      </c>
      <c r="G46" s="70" t="s">
        <v>482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0</v>
      </c>
      <c r="Q46" s="20"/>
      <c r="S46" s="31"/>
    </row>
    <row r="47" spans="1:22" ht="12.75" customHeight="1">
      <c r="A47" s="20"/>
      <c r="B47" s="69"/>
      <c r="C47" s="72" t="s">
        <v>28</v>
      </c>
      <c r="D47" s="73">
        <f>SUM(D39:D46)</f>
        <v>40</v>
      </c>
      <c r="E47" s="65"/>
      <c r="F47" s="69"/>
      <c r="G47" s="72" t="s">
        <v>28</v>
      </c>
      <c r="H47" s="73">
        <f>SUM(H39:H46)</f>
        <v>11</v>
      </c>
      <c r="I47" s="65"/>
      <c r="J47" s="69"/>
      <c r="K47" s="72" t="s">
        <v>28</v>
      </c>
      <c r="L47" s="73">
        <f>SUM(L39:L46)</f>
        <v>23</v>
      </c>
      <c r="M47" s="65"/>
      <c r="N47" s="69"/>
      <c r="O47" s="72" t="s">
        <v>28</v>
      </c>
      <c r="P47" s="73">
        <f>SUM(P39:P46)</f>
        <v>32</v>
      </c>
      <c r="Q47" s="20"/>
      <c r="S47" s="36"/>
    </row>
    <row r="48" spans="1:22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0"/>
      <c r="S48" s="636"/>
      <c r="T48" s="636"/>
      <c r="U48" s="636"/>
    </row>
    <row r="49" spans="1:31" ht="12.75" customHeight="1">
      <c r="A49" s="20"/>
      <c r="B49" s="601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82</v>
      </c>
      <c r="P49" s="83"/>
      <c r="Q49" s="20"/>
      <c r="S49" s="637"/>
      <c r="T49" s="637"/>
      <c r="U49" s="637"/>
    </row>
    <row r="50" spans="1:31" ht="12.75" customHeight="1">
      <c r="A50" s="20"/>
      <c r="B50" s="455" t="s">
        <v>32</v>
      </c>
      <c r="C50" s="84" t="s">
        <v>529</v>
      </c>
      <c r="D50" s="85">
        <f>L47</f>
        <v>23</v>
      </c>
      <c r="E50" s="86"/>
      <c r="F50" s="87" t="s">
        <v>32</v>
      </c>
      <c r="G50" s="84" t="s">
        <v>531</v>
      </c>
      <c r="H50" s="85">
        <f>L25</f>
        <v>28</v>
      </c>
      <c r="I50" s="86"/>
      <c r="J50" s="450"/>
      <c r="K50" s="84" t="s">
        <v>533</v>
      </c>
      <c r="L50" s="85">
        <f>H14</f>
        <v>17</v>
      </c>
      <c r="M50" s="86"/>
      <c r="N50" s="241" t="s">
        <v>83</v>
      </c>
      <c r="O50" s="84" t="s">
        <v>19</v>
      </c>
      <c r="P50" s="88">
        <f>L36</f>
        <v>33</v>
      </c>
      <c r="Q50" s="20"/>
      <c r="S50" s="614"/>
      <c r="T50" s="614"/>
      <c r="U50" s="614"/>
    </row>
    <row r="51" spans="1:31" ht="12.75" customHeight="1">
      <c r="A51" s="20"/>
      <c r="B51" s="456"/>
      <c r="C51" s="89" t="s">
        <v>379</v>
      </c>
      <c r="D51" s="90">
        <f>H47</f>
        <v>11</v>
      </c>
      <c r="E51" s="90"/>
      <c r="F51" s="99"/>
      <c r="G51" s="89" t="s">
        <v>20</v>
      </c>
      <c r="H51" s="90">
        <f>L14</f>
        <v>9</v>
      </c>
      <c r="I51" s="91"/>
      <c r="J51" s="241" t="s">
        <v>83</v>
      </c>
      <c r="K51" s="89" t="s">
        <v>160</v>
      </c>
      <c r="L51" s="90">
        <f>P47</f>
        <v>32</v>
      </c>
      <c r="M51" s="91"/>
      <c r="N51" s="304"/>
      <c r="O51" s="89" t="s">
        <v>534</v>
      </c>
      <c r="P51" s="94">
        <f>D14</f>
        <v>23</v>
      </c>
      <c r="Q51" s="20"/>
      <c r="S51" s="614"/>
      <c r="T51" s="614"/>
      <c r="U51" s="614"/>
    </row>
    <row r="52" spans="1:31" ht="12.75" customHeight="1">
      <c r="A52" s="20"/>
      <c r="B52" s="457"/>
      <c r="C52" s="16"/>
      <c r="D52" s="16"/>
      <c r="E52" s="91"/>
      <c r="F52" s="460"/>
      <c r="G52" s="16"/>
      <c r="H52" s="16"/>
      <c r="I52" s="91"/>
      <c r="J52" s="453"/>
      <c r="K52" s="16"/>
      <c r="L52" s="16"/>
      <c r="M52" s="91"/>
      <c r="O52" s="16"/>
      <c r="P52" s="254"/>
      <c r="Q52" s="20"/>
      <c r="S52" s="614"/>
      <c r="T52" s="614"/>
      <c r="U52" s="614"/>
    </row>
    <row r="53" spans="1:31" ht="12.75" customHeight="1">
      <c r="A53" s="20"/>
      <c r="B53" s="458"/>
      <c r="C53" s="89" t="s">
        <v>21</v>
      </c>
      <c r="D53" s="90">
        <f>D25</f>
        <v>26</v>
      </c>
      <c r="E53" s="91"/>
      <c r="F53" s="99"/>
      <c r="G53" s="89" t="s">
        <v>24</v>
      </c>
      <c r="H53" s="90">
        <f>H36</f>
        <v>27</v>
      </c>
      <c r="I53" s="91"/>
      <c r="J53" s="304"/>
      <c r="K53" s="89" t="s">
        <v>159</v>
      </c>
      <c r="L53" s="90">
        <f>D36</f>
        <v>30</v>
      </c>
      <c r="M53" s="91"/>
      <c r="N53" s="241" t="s">
        <v>83</v>
      </c>
      <c r="O53" s="89" t="s">
        <v>120</v>
      </c>
      <c r="P53" s="94">
        <f>P25</f>
        <v>37</v>
      </c>
      <c r="Q53" s="20"/>
      <c r="S53" s="614"/>
      <c r="T53" s="614"/>
      <c r="U53" s="614"/>
    </row>
    <row r="54" spans="1:31" ht="12.75" customHeight="1">
      <c r="A54" s="20"/>
      <c r="B54" s="459" t="s">
        <v>32</v>
      </c>
      <c r="C54" s="100" t="s">
        <v>530</v>
      </c>
      <c r="D54" s="101">
        <f>D47</f>
        <v>40</v>
      </c>
      <c r="E54" s="100"/>
      <c r="F54" s="305" t="s">
        <v>32</v>
      </c>
      <c r="G54" s="100" t="s">
        <v>532</v>
      </c>
      <c r="H54" s="101">
        <f>P14</f>
        <v>33</v>
      </c>
      <c r="I54" s="233"/>
      <c r="J54" s="148" t="s">
        <v>32</v>
      </c>
      <c r="K54" s="100" t="s">
        <v>467</v>
      </c>
      <c r="L54" s="101">
        <f>P36</f>
        <v>39</v>
      </c>
      <c r="M54" s="233"/>
      <c r="N54" s="305"/>
      <c r="O54" s="100" t="s">
        <v>535</v>
      </c>
      <c r="P54" s="102">
        <f>H25</f>
        <v>25</v>
      </c>
      <c r="Q54" s="20"/>
      <c r="S54" s="614"/>
      <c r="T54" s="614"/>
      <c r="U54" s="614"/>
    </row>
    <row r="55" spans="1:31" ht="12.75" customHeight="1">
      <c r="A55" s="20"/>
      <c r="B55" s="65"/>
      <c r="C55" s="65"/>
      <c r="D55" s="65"/>
      <c r="E55" s="65"/>
      <c r="F55" s="173"/>
      <c r="G55" s="150"/>
      <c r="H55" s="65"/>
      <c r="I55" s="65"/>
      <c r="J55" s="103"/>
      <c r="K55" s="103"/>
      <c r="L55" s="65"/>
      <c r="M55" s="65"/>
      <c r="N55" s="65"/>
      <c r="O55" s="65"/>
      <c r="P55" s="65"/>
      <c r="Q55" s="20"/>
      <c r="S55" s="614"/>
      <c r="T55" s="614"/>
      <c r="U55" s="614"/>
    </row>
    <row r="56" spans="1:31" ht="12.75" customHeight="1">
      <c r="A56" s="20"/>
      <c r="B56" s="594" t="s">
        <v>67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20"/>
      <c r="R56" s="89"/>
      <c r="S56" s="614"/>
      <c r="T56" s="614"/>
      <c r="U56" s="614"/>
      <c r="V56" s="89"/>
      <c r="W56" s="90"/>
      <c r="X56" s="91"/>
      <c r="Y56" s="149"/>
      <c r="Z56" s="89"/>
      <c r="AA56" s="90"/>
      <c r="AB56" s="91"/>
      <c r="AC56" s="239"/>
      <c r="AD56" s="89"/>
      <c r="AE56" s="16"/>
    </row>
    <row r="57" spans="1:31" ht="12.75" customHeight="1">
      <c r="A57" s="20"/>
      <c r="B57" s="108" t="s">
        <v>58</v>
      </c>
      <c r="C57" s="109"/>
      <c r="D57" s="81">
        <f>$D$47</f>
        <v>40</v>
      </c>
      <c r="E57" s="65"/>
      <c r="F57" s="611" t="s">
        <v>542</v>
      </c>
      <c r="G57" s="612"/>
      <c r="H57" s="612"/>
      <c r="I57" s="612"/>
      <c r="J57" s="612"/>
      <c r="K57" s="612"/>
      <c r="L57" s="627"/>
      <c r="M57" s="112"/>
      <c r="N57" s="113" t="s">
        <v>181</v>
      </c>
      <c r="O57" s="89"/>
      <c r="P57" s="97"/>
      <c r="Q57" s="20"/>
      <c r="R57" s="89"/>
      <c r="S57" s="614"/>
      <c r="T57" s="614"/>
      <c r="U57" s="614"/>
      <c r="V57" s="89"/>
      <c r="W57" s="90"/>
      <c r="X57" s="91"/>
      <c r="Y57" s="93"/>
      <c r="Z57" s="89"/>
      <c r="AA57" s="90"/>
      <c r="AB57" s="91"/>
      <c r="AC57" s="99"/>
      <c r="AD57" s="89"/>
      <c r="AE57" s="16"/>
    </row>
    <row r="58" spans="1:31" ht="12.75" customHeight="1">
      <c r="A58" s="20"/>
      <c r="B58" s="108" t="s">
        <v>84</v>
      </c>
      <c r="C58" s="109"/>
      <c r="D58" s="81">
        <f>$P$36</f>
        <v>39</v>
      </c>
      <c r="E58" s="65"/>
      <c r="F58" s="611" t="s">
        <v>546</v>
      </c>
      <c r="G58" s="612"/>
      <c r="H58" s="612"/>
      <c r="I58" s="612"/>
      <c r="J58" s="612"/>
      <c r="K58" s="612"/>
      <c r="L58" s="627"/>
      <c r="M58" s="112"/>
      <c r="N58" s="95" t="s">
        <v>111</v>
      </c>
      <c r="O58" s="91" t="s">
        <v>274</v>
      </c>
      <c r="P58" s="97">
        <f>MAX(D6:D12,H6:H12,L6:L12,P6:P12,D17:D23,H17:H23,L17:L23,P17:P23,D28:D34,H28:H34,L28:L34,P28:P34,D39:D45,H39:H45,L39:L45,P39:P45)</f>
        <v>24</v>
      </c>
      <c r="Q58" s="20"/>
      <c r="R58" s="125"/>
      <c r="S58" s="368"/>
      <c r="T58" s="369"/>
      <c r="U58" s="266"/>
      <c r="V58" s="125"/>
      <c r="W58" s="125"/>
      <c r="X58" s="91"/>
      <c r="Y58" s="96"/>
      <c r="Z58" s="125"/>
      <c r="AA58" s="125"/>
      <c r="AB58" s="91"/>
      <c r="AC58" s="91"/>
      <c r="AD58" s="125"/>
      <c r="AE58" s="16"/>
    </row>
    <row r="59" spans="1:31" ht="12.75" customHeight="1">
      <c r="A59" s="20"/>
      <c r="B59" s="108" t="s">
        <v>120</v>
      </c>
      <c r="C59" s="109"/>
      <c r="D59" s="81">
        <f>$P$25</f>
        <v>37</v>
      </c>
      <c r="E59" s="65"/>
      <c r="F59" s="611" t="s">
        <v>548</v>
      </c>
      <c r="G59" s="612"/>
      <c r="H59" s="612"/>
      <c r="I59" s="612"/>
      <c r="J59" s="612"/>
      <c r="K59" s="612"/>
      <c r="L59" s="627"/>
      <c r="M59" s="112"/>
      <c r="N59" s="113" t="s">
        <v>182</v>
      </c>
      <c r="O59" s="89"/>
      <c r="P59" s="97"/>
      <c r="Q59" s="20"/>
      <c r="R59" s="89"/>
      <c r="S59" s="90"/>
      <c r="T59" s="91"/>
      <c r="U59" s="98"/>
      <c r="V59" s="89"/>
      <c r="W59" s="90"/>
      <c r="X59" s="91"/>
      <c r="Y59" s="149"/>
      <c r="Z59" s="89"/>
      <c r="AA59" s="90"/>
      <c r="AB59" s="91"/>
      <c r="AC59" s="99"/>
      <c r="AD59" s="89"/>
      <c r="AE59" s="16"/>
    </row>
    <row r="60" spans="1:31" ht="12.75" customHeight="1">
      <c r="A60" s="20"/>
      <c r="B60" s="108" t="s">
        <v>19</v>
      </c>
      <c r="C60" s="109"/>
      <c r="D60" s="81">
        <f>$L$36</f>
        <v>33</v>
      </c>
      <c r="E60" s="65"/>
      <c r="F60" s="611" t="s">
        <v>540</v>
      </c>
      <c r="G60" s="612"/>
      <c r="H60" s="612"/>
      <c r="I60" s="612"/>
      <c r="J60" s="612"/>
      <c r="K60" s="612"/>
      <c r="L60" s="627"/>
      <c r="M60" s="112"/>
      <c r="N60" s="628" t="s">
        <v>58</v>
      </c>
      <c r="O60" s="629"/>
      <c r="P60" s="97">
        <f>MAX(D14,H14,L14,P14,D25,H25,L25,P25,D36,H36,L36,P36,D47,H47,L47,P47)</f>
        <v>40</v>
      </c>
      <c r="Q60" s="20"/>
      <c r="R60" s="89"/>
      <c r="S60" s="90"/>
      <c r="T60" s="240"/>
      <c r="U60" s="99"/>
      <c r="V60" s="89"/>
      <c r="W60" s="90"/>
      <c r="X60" s="91"/>
      <c r="Y60" s="98"/>
      <c r="Z60" s="89"/>
      <c r="AA60" s="90"/>
      <c r="AB60" s="91"/>
      <c r="AC60" s="149"/>
      <c r="AD60" s="89"/>
      <c r="AE60" s="16"/>
    </row>
    <row r="61" spans="1:31" ht="12.75" customHeight="1">
      <c r="A61" s="20"/>
      <c r="B61" s="108" t="s">
        <v>26</v>
      </c>
      <c r="C61" s="109"/>
      <c r="D61" s="81">
        <f>$P$14</f>
        <v>33</v>
      </c>
      <c r="E61" s="65"/>
      <c r="F61" s="611" t="s">
        <v>557</v>
      </c>
      <c r="G61" s="612"/>
      <c r="H61" s="612"/>
      <c r="I61" s="612"/>
      <c r="J61" s="612"/>
      <c r="K61" s="612"/>
      <c r="L61" s="627"/>
      <c r="M61" s="112"/>
      <c r="N61" s="113" t="s">
        <v>183</v>
      </c>
      <c r="O61" s="91"/>
      <c r="P61" s="97"/>
      <c r="Q61" s="20"/>
    </row>
    <row r="62" spans="1:31" ht="12.75" customHeight="1">
      <c r="A62" s="20"/>
      <c r="B62" s="108" t="s">
        <v>160</v>
      </c>
      <c r="C62" s="109"/>
      <c r="D62" s="81">
        <f>$P$47</f>
        <v>32</v>
      </c>
      <c r="E62" s="65"/>
      <c r="F62" s="611" t="s">
        <v>549</v>
      </c>
      <c r="G62" s="612"/>
      <c r="H62" s="612"/>
      <c r="I62" s="612"/>
      <c r="J62" s="612"/>
      <c r="K62" s="612"/>
      <c r="L62" s="627"/>
      <c r="M62" s="112"/>
      <c r="N62" s="628" t="s">
        <v>20</v>
      </c>
      <c r="O62" s="629"/>
      <c r="P62" s="97">
        <f>MIN(D14,H14,L14,P14,D25,H25,L25,P25,D36,H36,L36,P36,D47,H47,L47,P47)</f>
        <v>9</v>
      </c>
      <c r="Q62" s="20"/>
    </row>
    <row r="63" spans="1:31" ht="12.75" customHeight="1">
      <c r="A63" s="20"/>
      <c r="B63" s="108" t="s">
        <v>159</v>
      </c>
      <c r="C63" s="109"/>
      <c r="D63" s="81">
        <f>$D$36</f>
        <v>30</v>
      </c>
      <c r="E63" s="65"/>
      <c r="F63" s="611" t="s">
        <v>550</v>
      </c>
      <c r="G63" s="612"/>
      <c r="H63" s="612"/>
      <c r="I63" s="612"/>
      <c r="J63" s="612"/>
      <c r="K63" s="612"/>
      <c r="L63" s="627"/>
      <c r="M63" s="112"/>
      <c r="N63" s="113" t="s">
        <v>212</v>
      </c>
      <c r="O63" s="91"/>
      <c r="P63" s="94"/>
      <c r="Q63" s="20"/>
    </row>
    <row r="64" spans="1:31" ht="12.75" customHeight="1">
      <c r="A64" s="20"/>
      <c r="B64" s="108" t="s">
        <v>25</v>
      </c>
      <c r="C64" s="109"/>
      <c r="D64" s="81">
        <f>$L$25</f>
        <v>28</v>
      </c>
      <c r="E64" s="65"/>
      <c r="F64" s="611" t="s">
        <v>551</v>
      </c>
      <c r="G64" s="612"/>
      <c r="H64" s="612"/>
      <c r="I64" s="612"/>
      <c r="J64" s="612"/>
      <c r="K64" s="612"/>
      <c r="L64" s="627"/>
      <c r="M64" s="112"/>
      <c r="N64" s="634" t="s">
        <v>26</v>
      </c>
      <c r="O64" s="635"/>
      <c r="P64" s="114">
        <v>-15</v>
      </c>
      <c r="Q64" s="20"/>
    </row>
    <row r="65" spans="1:32" ht="12.75" customHeight="1">
      <c r="A65" s="20"/>
      <c r="B65" s="108" t="s">
        <v>24</v>
      </c>
      <c r="C65" s="109"/>
      <c r="D65" s="81">
        <f>$H$36</f>
        <v>27</v>
      </c>
      <c r="E65" s="65"/>
      <c r="F65" s="611" t="s">
        <v>552</v>
      </c>
      <c r="G65" s="612"/>
      <c r="H65" s="612"/>
      <c r="I65" s="612"/>
      <c r="J65" s="612"/>
      <c r="K65" s="612"/>
      <c r="L65" s="627"/>
      <c r="M65" s="112"/>
      <c r="N65" s="65"/>
      <c r="O65" s="65"/>
      <c r="P65" s="65"/>
      <c r="Q65" s="20"/>
    </row>
    <row r="66" spans="1:32" ht="12.75" customHeight="1">
      <c r="A66" s="20"/>
      <c r="B66" s="108" t="s">
        <v>21</v>
      </c>
      <c r="C66" s="109"/>
      <c r="D66" s="81">
        <f>$D$25</f>
        <v>26</v>
      </c>
      <c r="E66" s="65"/>
      <c r="F66" s="611" t="s">
        <v>553</v>
      </c>
      <c r="G66" s="612"/>
      <c r="H66" s="612"/>
      <c r="I66" s="612"/>
      <c r="J66" s="612"/>
      <c r="K66" s="612"/>
      <c r="L66" s="627"/>
      <c r="M66" s="112"/>
      <c r="N66" s="630" t="s">
        <v>537</v>
      </c>
      <c r="O66" s="631"/>
      <c r="P66" s="632"/>
      <c r="Q66" s="20"/>
    </row>
    <row r="67" spans="1:32" ht="12.75" customHeight="1">
      <c r="A67" s="20"/>
      <c r="B67" s="108" t="s">
        <v>162</v>
      </c>
      <c r="C67" s="109"/>
      <c r="D67" s="81">
        <f>$H$25</f>
        <v>25</v>
      </c>
      <c r="E67" s="65"/>
      <c r="F67" s="611" t="s">
        <v>558</v>
      </c>
      <c r="G67" s="612"/>
      <c r="H67" s="612"/>
      <c r="I67" s="612"/>
      <c r="J67" s="612"/>
      <c r="K67" s="612"/>
      <c r="L67" s="627"/>
      <c r="M67" s="112"/>
      <c r="N67" s="617" t="s">
        <v>560</v>
      </c>
      <c r="O67" s="618"/>
      <c r="P67" s="619"/>
      <c r="Q67" s="20"/>
      <c r="R67" s="89"/>
      <c r="S67" s="90"/>
      <c r="T67" s="91"/>
      <c r="U67" s="250"/>
      <c r="V67" s="89"/>
      <c r="W67" s="90"/>
      <c r="X67" s="91"/>
      <c r="Y67" s="250"/>
      <c r="Z67" s="89"/>
      <c r="AA67" s="90"/>
      <c r="AB67" s="91"/>
      <c r="AC67" s="107"/>
      <c r="AD67" s="89"/>
      <c r="AE67" s="89"/>
      <c r="AF67" s="16"/>
    </row>
    <row r="68" spans="1:32" ht="12.75" customHeight="1">
      <c r="A68" s="20"/>
      <c r="B68" s="108" t="s">
        <v>161</v>
      </c>
      <c r="C68" s="109"/>
      <c r="D68" s="81">
        <f>$L$47</f>
        <v>23</v>
      </c>
      <c r="E68" s="65"/>
      <c r="F68" s="611" t="s">
        <v>559</v>
      </c>
      <c r="G68" s="612"/>
      <c r="H68" s="612"/>
      <c r="I68" s="612"/>
      <c r="J68" s="612"/>
      <c r="K68" s="612"/>
      <c r="L68" s="627"/>
      <c r="M68" s="112"/>
      <c r="N68" s="613" t="s">
        <v>561</v>
      </c>
      <c r="O68" s="614"/>
      <c r="P68" s="615"/>
      <c r="Q68" s="20"/>
      <c r="R68" s="89"/>
      <c r="S68" s="90"/>
      <c r="T68" s="90"/>
      <c r="U68" s="250"/>
      <c r="V68" s="89"/>
      <c r="W68" s="90"/>
      <c r="X68" s="91"/>
      <c r="Y68" s="89"/>
      <c r="Z68" s="89"/>
      <c r="AA68" s="90"/>
      <c r="AB68" s="91"/>
      <c r="AC68" s="304"/>
      <c r="AD68" s="89"/>
      <c r="AE68" s="89"/>
      <c r="AF68" s="16"/>
    </row>
    <row r="69" spans="1:32" ht="12.75" customHeight="1">
      <c r="A69" s="20"/>
      <c r="B69" s="108" t="s">
        <v>115</v>
      </c>
      <c r="C69" s="109"/>
      <c r="D69" s="81">
        <f>$D$14</f>
        <v>23</v>
      </c>
      <c r="E69" s="65"/>
      <c r="F69" s="611" t="s">
        <v>539</v>
      </c>
      <c r="G69" s="612"/>
      <c r="H69" s="612"/>
      <c r="I69" s="612"/>
      <c r="J69" s="612"/>
      <c r="K69" s="612"/>
      <c r="L69" s="627"/>
      <c r="M69" s="112"/>
      <c r="N69" s="613" t="s">
        <v>562</v>
      </c>
      <c r="O69" s="614"/>
      <c r="P69" s="615"/>
      <c r="Q69" s="20"/>
      <c r="R69" s="347"/>
      <c r="S69" s="262"/>
      <c r="T69" s="91"/>
      <c r="U69" s="248"/>
      <c r="V69" s="16"/>
      <c r="W69" s="16"/>
      <c r="X69" s="91"/>
      <c r="Y69" s="91"/>
      <c r="Z69" s="16"/>
      <c r="AA69" s="16"/>
      <c r="AB69" s="91"/>
      <c r="AC69" s="91"/>
      <c r="AD69" s="347"/>
      <c r="AE69" s="264"/>
      <c r="AF69" s="16"/>
    </row>
    <row r="70" spans="1:32" ht="12.75" customHeight="1">
      <c r="A70" s="20"/>
      <c r="B70" s="108" t="s">
        <v>155</v>
      </c>
      <c r="C70" s="109"/>
      <c r="D70" s="81">
        <f>$H$14</f>
        <v>17</v>
      </c>
      <c r="E70" s="65"/>
      <c r="F70" s="611" t="s">
        <v>541</v>
      </c>
      <c r="G70" s="612"/>
      <c r="H70" s="612"/>
      <c r="I70" s="612"/>
      <c r="J70" s="612"/>
      <c r="K70" s="612"/>
      <c r="L70" s="627"/>
      <c r="M70" s="112"/>
      <c r="N70" s="613" t="s">
        <v>563</v>
      </c>
      <c r="O70" s="614"/>
      <c r="P70" s="615"/>
      <c r="Q70" s="20"/>
      <c r="R70" s="89"/>
      <c r="S70" s="90"/>
      <c r="T70" s="91"/>
      <c r="U70" s="250"/>
      <c r="V70" s="89"/>
      <c r="W70" s="90"/>
      <c r="X70" s="91"/>
      <c r="Y70" s="304"/>
      <c r="Z70" s="89"/>
      <c r="AA70" s="90"/>
      <c r="AB70" s="91"/>
      <c r="AC70" s="107"/>
      <c r="AD70" s="89"/>
      <c r="AE70" s="89"/>
      <c r="AF70" s="16"/>
    </row>
    <row r="71" spans="1:32" ht="12.75" customHeight="1">
      <c r="A71" s="20"/>
      <c r="B71" s="108" t="s">
        <v>379</v>
      </c>
      <c r="C71" s="109"/>
      <c r="D71" s="81">
        <f>$H$47</f>
        <v>11</v>
      </c>
      <c r="E71" s="65"/>
      <c r="F71" s="611" t="s">
        <v>554</v>
      </c>
      <c r="G71" s="612"/>
      <c r="H71" s="612"/>
      <c r="I71" s="612"/>
      <c r="J71" s="612"/>
      <c r="K71" s="612"/>
      <c r="L71" s="627"/>
      <c r="M71" s="112"/>
      <c r="N71" s="613" t="s">
        <v>564</v>
      </c>
      <c r="O71" s="614"/>
      <c r="P71" s="615"/>
      <c r="Q71" s="20"/>
      <c r="R71" s="89"/>
      <c r="S71" s="90"/>
      <c r="T71" s="89"/>
      <c r="U71" s="304"/>
      <c r="V71" s="89"/>
      <c r="W71" s="90"/>
      <c r="X71" s="91"/>
      <c r="Y71" s="89"/>
      <c r="Z71" s="89"/>
      <c r="AA71" s="90"/>
      <c r="AB71" s="91"/>
      <c r="AC71" s="304"/>
      <c r="AD71" s="89"/>
      <c r="AE71" s="89"/>
      <c r="AF71" s="16"/>
    </row>
    <row r="72" spans="1:32" ht="12.75" customHeight="1">
      <c r="A72" s="20"/>
      <c r="B72" s="108" t="s">
        <v>20</v>
      </c>
      <c r="C72" s="109"/>
      <c r="D72" s="81">
        <f>$L$14</f>
        <v>9</v>
      </c>
      <c r="E72" s="65"/>
      <c r="F72" s="611" t="s">
        <v>545</v>
      </c>
      <c r="G72" s="612"/>
      <c r="H72" s="612"/>
      <c r="I72" s="612"/>
      <c r="J72" s="612"/>
      <c r="K72" s="612"/>
      <c r="L72" s="627"/>
      <c r="M72" s="112"/>
      <c r="N72" s="613" t="s">
        <v>565</v>
      </c>
      <c r="O72" s="614"/>
      <c r="P72" s="615"/>
      <c r="Q72" s="20"/>
    </row>
    <row r="73" spans="1:32" ht="12.75" customHeight="1">
      <c r="A73" s="20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13" t="s">
        <v>566</v>
      </c>
      <c r="O73" s="614"/>
      <c r="P73" s="615"/>
      <c r="Q73" s="20"/>
    </row>
    <row r="74" spans="1:32" ht="12.75" customHeight="1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3</v>
      </c>
      <c r="J74" s="237">
        <f>'wk1'!J74+I74</f>
        <v>8</v>
      </c>
      <c r="K74" s="640" t="s">
        <v>555</v>
      </c>
      <c r="L74" s="640"/>
      <c r="M74" s="65"/>
      <c r="N74" s="624" t="s">
        <v>567</v>
      </c>
      <c r="O74" s="625"/>
      <c r="P74" s="626"/>
      <c r="Q74" s="20"/>
    </row>
    <row r="75" spans="1:32">
      <c r="A75" s="20"/>
      <c r="B75" s="611" t="s">
        <v>501</v>
      </c>
      <c r="C75" s="612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5</v>
      </c>
      <c r="J75" s="120">
        <f>'wk1'!J75+I75</f>
        <v>8</v>
      </c>
      <c r="K75" s="640" t="s">
        <v>556</v>
      </c>
      <c r="L75" s="640"/>
      <c r="M75" s="65"/>
      <c r="N75" s="621" t="str">
        <f>$B$3</f>
        <v>ALL NFL TEAMS PLAYING</v>
      </c>
      <c r="O75" s="622"/>
      <c r="P75" s="623"/>
      <c r="Q75" s="20"/>
    </row>
    <row r="76" spans="1:32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xmlns:xlrd2="http://schemas.microsoft.com/office/spreadsheetml/2017/richdata2" ref="B57:D72">
    <sortCondition descending="1" ref="D72"/>
  </sortState>
  <mergeCells count="65">
    <mergeCell ref="N66:P66"/>
    <mergeCell ref="B74:D74"/>
    <mergeCell ref="N73:P73"/>
    <mergeCell ref="N72:P72"/>
    <mergeCell ref="N69:P69"/>
    <mergeCell ref="N71:P71"/>
    <mergeCell ref="N70:P70"/>
    <mergeCell ref="G74:H74"/>
    <mergeCell ref="K74:L74"/>
    <mergeCell ref="F69:L69"/>
    <mergeCell ref="F70:L70"/>
    <mergeCell ref="F71:L71"/>
    <mergeCell ref="F72:L72"/>
    <mergeCell ref="N75:P75"/>
    <mergeCell ref="N74:P74"/>
    <mergeCell ref="N38:O38"/>
    <mergeCell ref="F58:L58"/>
    <mergeCell ref="F59:L59"/>
    <mergeCell ref="F61:L61"/>
    <mergeCell ref="F62:L62"/>
    <mergeCell ref="F63:L63"/>
    <mergeCell ref="F64:L64"/>
    <mergeCell ref="F65:L65"/>
    <mergeCell ref="F66:L66"/>
    <mergeCell ref="F67:L67"/>
    <mergeCell ref="G75:H75"/>
    <mergeCell ref="K75:L75"/>
    <mergeCell ref="F68:L68"/>
    <mergeCell ref="N62:O62"/>
    <mergeCell ref="S50:U50"/>
    <mergeCell ref="N64:O64"/>
    <mergeCell ref="J16:K16"/>
    <mergeCell ref="N16:O16"/>
    <mergeCell ref="J27:K27"/>
    <mergeCell ref="N27:O27"/>
    <mergeCell ref="S48:U48"/>
    <mergeCell ref="S49:U49"/>
    <mergeCell ref="S51:U51"/>
    <mergeCell ref="S52:U52"/>
    <mergeCell ref="S53:U53"/>
    <mergeCell ref="S54:U54"/>
    <mergeCell ref="S55:U55"/>
    <mergeCell ref="S56:U56"/>
    <mergeCell ref="S57:U57"/>
    <mergeCell ref="F27:G27"/>
    <mergeCell ref="B38:C38"/>
    <mergeCell ref="F38:G38"/>
    <mergeCell ref="D1:N2"/>
    <mergeCell ref="N60:O60"/>
    <mergeCell ref="B75:C75"/>
    <mergeCell ref="B1:C1"/>
    <mergeCell ref="B56:C56"/>
    <mergeCell ref="B49:N49"/>
    <mergeCell ref="J38:K38"/>
    <mergeCell ref="B5:C5"/>
    <mergeCell ref="F5:G5"/>
    <mergeCell ref="J5:K5"/>
    <mergeCell ref="F16:G16"/>
    <mergeCell ref="F60:L60"/>
    <mergeCell ref="B3:E3"/>
    <mergeCell ref="B16:C16"/>
    <mergeCell ref="F57:L57"/>
    <mergeCell ref="N68:P68"/>
    <mergeCell ref="N67:P67"/>
    <mergeCell ref="B27:C27"/>
  </mergeCells>
  <phoneticPr fontId="0" type="noConversion"/>
  <pageMargins left="0.69" right="0" top="0.09" bottom="0" header="0.13" footer="0.5"/>
  <pageSetup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6"/>
  <sheetViews>
    <sheetView view="pageBreakPreview" zoomScale="190" zoomScaleNormal="100" zoomScaleSheetLayoutView="190" workbookViewId="0">
      <selection activeCell="R60" sqref="R60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6" width="3.7109375" customWidth="1"/>
    <col min="17" max="17" width="2.42578125" customWidth="1"/>
    <col min="18" max="18" width="13.85546875" customWidth="1"/>
  </cols>
  <sheetData>
    <row r="1" spans="1:17" ht="12.75" customHeight="1">
      <c r="A1" s="20"/>
      <c r="B1" s="588">
        <f>'Team Totals'!$A$1</f>
        <v>2021</v>
      </c>
      <c r="C1" s="588"/>
      <c r="D1" s="64"/>
      <c r="E1" s="65"/>
      <c r="F1" s="591" t="s">
        <v>369</v>
      </c>
      <c r="G1" s="591"/>
      <c r="H1" s="591"/>
      <c r="I1" s="591"/>
      <c r="J1" s="591"/>
      <c r="K1" s="591"/>
      <c r="L1" s="591"/>
      <c r="M1" s="65"/>
      <c r="N1" s="65"/>
      <c r="O1" s="65"/>
      <c r="P1" s="65"/>
      <c r="Q1" s="20"/>
    </row>
    <row r="2" spans="1:17" ht="12.75" customHeight="1">
      <c r="A2" s="20"/>
      <c r="B2" s="64" t="s">
        <v>34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  <c r="Q2" s="20"/>
    </row>
    <row r="3" spans="1:17" ht="12.75" customHeight="1">
      <c r="A3" s="20"/>
      <c r="B3" s="587" t="s">
        <v>351</v>
      </c>
      <c r="C3" s="587"/>
      <c r="D3" s="587"/>
      <c r="E3" s="58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0"/>
    </row>
    <row r="4" spans="1:17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0"/>
    </row>
    <row r="5" spans="1:17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20"/>
    </row>
    <row r="6" spans="1:17" ht="12.75" customHeight="1">
      <c r="A6" s="20"/>
      <c r="B6" s="69" t="s">
        <v>110</v>
      </c>
      <c r="C6" s="70" t="s">
        <v>231</v>
      </c>
      <c r="D6" s="71">
        <v>9</v>
      </c>
      <c r="E6" s="65"/>
      <c r="F6" s="69" t="s">
        <v>110</v>
      </c>
      <c r="G6" s="70" t="s">
        <v>209</v>
      </c>
      <c r="H6" s="71">
        <v>9</v>
      </c>
      <c r="I6" s="65"/>
      <c r="J6" s="69" t="s">
        <v>110</v>
      </c>
      <c r="K6" s="70" t="s">
        <v>273</v>
      </c>
      <c r="L6" s="71">
        <v>18</v>
      </c>
      <c r="M6" s="65"/>
      <c r="N6" s="69" t="s">
        <v>110</v>
      </c>
      <c r="O6" s="70" t="s">
        <v>202</v>
      </c>
      <c r="P6" s="71">
        <v>3</v>
      </c>
      <c r="Q6" s="20"/>
    </row>
    <row r="7" spans="1:17" ht="12.75" customHeight="1">
      <c r="A7" s="20"/>
      <c r="B7" s="69" t="s">
        <v>111</v>
      </c>
      <c r="C7" s="70" t="s">
        <v>244</v>
      </c>
      <c r="D7" s="71">
        <v>0</v>
      </c>
      <c r="E7" s="65"/>
      <c r="F7" s="69" t="s">
        <v>111</v>
      </c>
      <c r="G7" s="70" t="s">
        <v>232</v>
      </c>
      <c r="H7" s="71">
        <v>0</v>
      </c>
      <c r="I7" s="65"/>
      <c r="J7" s="69" t="s">
        <v>111</v>
      </c>
      <c r="K7" s="70" t="s">
        <v>401</v>
      </c>
      <c r="L7" s="71">
        <v>0</v>
      </c>
      <c r="M7" s="65"/>
      <c r="N7" s="69" t="s">
        <v>111</v>
      </c>
      <c r="O7" s="70" t="s">
        <v>246</v>
      </c>
      <c r="P7" s="71">
        <v>3</v>
      </c>
      <c r="Q7" s="20"/>
    </row>
    <row r="8" spans="1:17" ht="12.75" customHeight="1">
      <c r="A8" s="20"/>
      <c r="B8" s="69" t="s">
        <v>111</v>
      </c>
      <c r="C8" s="70" t="s">
        <v>289</v>
      </c>
      <c r="D8" s="71">
        <v>0</v>
      </c>
      <c r="E8" s="65"/>
      <c r="F8" s="69" t="s">
        <v>111</v>
      </c>
      <c r="G8" s="70" t="s">
        <v>265</v>
      </c>
      <c r="H8" s="71">
        <v>0</v>
      </c>
      <c r="I8" s="65"/>
      <c r="J8" s="69" t="s">
        <v>111</v>
      </c>
      <c r="K8" s="70" t="s">
        <v>503</v>
      </c>
      <c r="L8" s="71">
        <v>0</v>
      </c>
      <c r="M8" s="65"/>
      <c r="N8" s="69" t="s">
        <v>111</v>
      </c>
      <c r="O8" s="70" t="s">
        <v>300</v>
      </c>
      <c r="P8" s="71">
        <v>6</v>
      </c>
      <c r="Q8" s="20"/>
    </row>
    <row r="9" spans="1:17" ht="12.75" customHeight="1">
      <c r="A9" s="20"/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200</v>
      </c>
      <c r="H9" s="71">
        <v>0</v>
      </c>
      <c r="I9" s="65"/>
      <c r="J9" s="69" t="s">
        <v>112</v>
      </c>
      <c r="K9" s="70" t="s">
        <v>206</v>
      </c>
      <c r="L9" s="71">
        <v>0</v>
      </c>
      <c r="M9" s="65"/>
      <c r="N9" s="69" t="s">
        <v>112</v>
      </c>
      <c r="O9" s="70" t="s">
        <v>226</v>
      </c>
      <c r="P9" s="71">
        <v>3</v>
      </c>
      <c r="Q9" s="20"/>
    </row>
    <row r="10" spans="1:17" ht="12.75" customHeight="1">
      <c r="A10" s="20"/>
      <c r="B10" s="69" t="s">
        <v>112</v>
      </c>
      <c r="C10" s="70" t="s">
        <v>248</v>
      </c>
      <c r="D10" s="71">
        <v>0</v>
      </c>
      <c r="E10" s="65"/>
      <c r="F10" s="69" t="s">
        <v>112</v>
      </c>
      <c r="G10" s="70" t="s">
        <v>342</v>
      </c>
      <c r="H10" s="71">
        <v>0</v>
      </c>
      <c r="I10" s="65"/>
      <c r="J10" s="69" t="s">
        <v>112</v>
      </c>
      <c r="K10" s="70" t="s">
        <v>403</v>
      </c>
      <c r="L10" s="71">
        <v>0</v>
      </c>
      <c r="M10" s="65"/>
      <c r="N10" s="69" t="s">
        <v>112</v>
      </c>
      <c r="O10" s="70" t="s">
        <v>234</v>
      </c>
      <c r="P10" s="71">
        <v>0</v>
      </c>
      <c r="Q10" s="20"/>
    </row>
    <row r="11" spans="1:17" ht="12.75" customHeight="1">
      <c r="A11" s="20"/>
      <c r="B11" s="69" t="s">
        <v>112</v>
      </c>
      <c r="C11" s="70" t="s">
        <v>346</v>
      </c>
      <c r="D11" s="71">
        <v>0</v>
      </c>
      <c r="E11" s="65"/>
      <c r="F11" s="69" t="s">
        <v>112</v>
      </c>
      <c r="G11" s="70" t="s">
        <v>439</v>
      </c>
      <c r="H11" s="71">
        <v>3</v>
      </c>
      <c r="I11" s="65"/>
      <c r="J11" s="69" t="s">
        <v>112</v>
      </c>
      <c r="K11" s="70" t="s">
        <v>236</v>
      </c>
      <c r="L11" s="71">
        <v>0</v>
      </c>
      <c r="M11" s="65"/>
      <c r="N11" s="69" t="s">
        <v>112</v>
      </c>
      <c r="O11" s="70" t="s">
        <v>407</v>
      </c>
      <c r="P11" s="71">
        <v>0</v>
      </c>
      <c r="Q11" s="20"/>
    </row>
    <row r="12" spans="1:17" ht="12.75" customHeight="1">
      <c r="A12" s="20"/>
      <c r="B12" s="69" t="s">
        <v>113</v>
      </c>
      <c r="C12" s="49" t="s">
        <v>242</v>
      </c>
      <c r="D12" s="71">
        <v>5</v>
      </c>
      <c r="E12" s="65"/>
      <c r="F12" s="69" t="s">
        <v>113</v>
      </c>
      <c r="G12" s="70" t="s">
        <v>268</v>
      </c>
      <c r="H12" s="71">
        <v>4</v>
      </c>
      <c r="I12" s="65"/>
      <c r="J12" s="69" t="s">
        <v>113</v>
      </c>
      <c r="K12" s="70" t="s">
        <v>237</v>
      </c>
      <c r="L12" s="71">
        <v>18</v>
      </c>
      <c r="M12" s="65"/>
      <c r="N12" s="69" t="s">
        <v>113</v>
      </c>
      <c r="O12" s="70" t="s">
        <v>288</v>
      </c>
      <c r="P12" s="71">
        <v>6</v>
      </c>
      <c r="Q12" s="20"/>
    </row>
    <row r="13" spans="1:17" ht="12.75" customHeight="1">
      <c r="A13" s="20"/>
      <c r="B13" s="69" t="s">
        <v>114</v>
      </c>
      <c r="C13" s="70" t="s">
        <v>568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464</v>
      </c>
      <c r="L13" s="71">
        <v>2</v>
      </c>
      <c r="M13" s="65"/>
      <c r="N13" s="69" t="s">
        <v>114</v>
      </c>
      <c r="O13" s="70" t="s">
        <v>487</v>
      </c>
      <c r="P13" s="71">
        <v>0</v>
      </c>
      <c r="Q13" s="20"/>
    </row>
    <row r="14" spans="1:17" ht="12.75" customHeight="1">
      <c r="A14" s="20"/>
      <c r="B14" s="69"/>
      <c r="C14" s="72" t="s">
        <v>28</v>
      </c>
      <c r="D14" s="73">
        <f>SUM(D6:D13)</f>
        <v>14</v>
      </c>
      <c r="E14" s="65"/>
      <c r="F14" s="69"/>
      <c r="G14" s="74" t="s">
        <v>28</v>
      </c>
      <c r="H14" s="73">
        <f>SUM(H6:H13)</f>
        <v>16</v>
      </c>
      <c r="I14" s="65"/>
      <c r="J14" s="69"/>
      <c r="K14" s="72" t="s">
        <v>28</v>
      </c>
      <c r="L14" s="73">
        <f>SUM(L6:L13)</f>
        <v>38</v>
      </c>
      <c r="M14" s="65"/>
      <c r="N14" s="69"/>
      <c r="O14" s="72" t="s">
        <v>28</v>
      </c>
      <c r="P14" s="73">
        <f>SUM(P6:P13)</f>
        <v>21</v>
      </c>
      <c r="Q14" s="20"/>
    </row>
    <row r="15" spans="1:17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20"/>
    </row>
    <row r="16" spans="1:17" ht="12.75" customHeight="1">
      <c r="A16" s="20"/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405" t="s">
        <v>460</v>
      </c>
      <c r="I16" s="65"/>
      <c r="J16" s="589" t="str">
        <f>'Team Totals'!$A$13</f>
        <v>Gamblers</v>
      </c>
      <c r="K16" s="590"/>
      <c r="L16" s="405" t="s">
        <v>460</v>
      </c>
      <c r="M16" s="65"/>
      <c r="N16" s="589" t="str">
        <f>'Team Totals'!$A$5</f>
        <v>Grenadiers</v>
      </c>
      <c r="O16" s="590"/>
      <c r="P16" s="68" t="s">
        <v>460</v>
      </c>
      <c r="Q16" s="20"/>
    </row>
    <row r="17" spans="1:17" ht="12.75" customHeight="1">
      <c r="A17" s="20"/>
      <c r="B17" s="69" t="s">
        <v>110</v>
      </c>
      <c r="C17" s="70" t="s">
        <v>442</v>
      </c>
      <c r="D17" s="71">
        <v>3</v>
      </c>
      <c r="E17" s="65"/>
      <c r="F17" s="69" t="s">
        <v>110</v>
      </c>
      <c r="G17" s="70" t="s">
        <v>197</v>
      </c>
      <c r="H17" s="71">
        <v>9</v>
      </c>
      <c r="I17" s="65"/>
      <c r="J17" s="69" t="s">
        <v>110</v>
      </c>
      <c r="K17" s="70" t="s">
        <v>251</v>
      </c>
      <c r="L17" s="71">
        <v>6</v>
      </c>
      <c r="M17" s="65"/>
      <c r="N17" s="69" t="s">
        <v>110</v>
      </c>
      <c r="O17" s="70" t="s">
        <v>207</v>
      </c>
      <c r="P17" s="71">
        <v>6</v>
      </c>
      <c r="Q17" s="20"/>
    </row>
    <row r="18" spans="1:17" ht="12.75" customHeight="1">
      <c r="A18" s="20"/>
      <c r="B18" s="69" t="s">
        <v>111</v>
      </c>
      <c r="C18" s="70" t="s">
        <v>210</v>
      </c>
      <c r="D18" s="71">
        <v>12</v>
      </c>
      <c r="E18" s="65"/>
      <c r="F18" s="69" t="s">
        <v>111</v>
      </c>
      <c r="G18" s="70" t="s">
        <v>252</v>
      </c>
      <c r="H18" s="71">
        <v>0</v>
      </c>
      <c r="I18" s="65"/>
      <c r="J18" s="69" t="s">
        <v>111</v>
      </c>
      <c r="K18" s="70" t="s">
        <v>391</v>
      </c>
      <c r="L18" s="71">
        <v>0</v>
      </c>
      <c r="M18" s="65"/>
      <c r="N18" s="69" t="s">
        <v>111</v>
      </c>
      <c r="O18" s="70" t="s">
        <v>255</v>
      </c>
      <c r="P18" s="71">
        <v>0</v>
      </c>
      <c r="Q18" s="20"/>
    </row>
    <row r="19" spans="1:17" ht="12.75" customHeight="1">
      <c r="A19" s="20"/>
      <c r="B19" s="69" t="s">
        <v>111</v>
      </c>
      <c r="C19" s="70" t="s">
        <v>271</v>
      </c>
      <c r="D19" s="71">
        <v>6</v>
      </c>
      <c r="E19" s="65"/>
      <c r="F19" s="69" t="s">
        <v>111</v>
      </c>
      <c r="G19" s="70" t="s">
        <v>431</v>
      </c>
      <c r="H19" s="71">
        <v>6</v>
      </c>
      <c r="I19" s="65"/>
      <c r="J19" s="69" t="s">
        <v>111</v>
      </c>
      <c r="K19" s="70" t="s">
        <v>222</v>
      </c>
      <c r="L19" s="71">
        <v>3</v>
      </c>
      <c r="M19" s="65"/>
      <c r="N19" s="69" t="s">
        <v>111</v>
      </c>
      <c r="O19" s="70" t="s">
        <v>384</v>
      </c>
      <c r="P19" s="71">
        <v>6</v>
      </c>
      <c r="Q19" s="20"/>
    </row>
    <row r="20" spans="1:17" ht="12.75" customHeight="1">
      <c r="A20" s="20"/>
      <c r="B20" s="69" t="s">
        <v>112</v>
      </c>
      <c r="C20" s="70" t="s">
        <v>279</v>
      </c>
      <c r="D20" s="71">
        <v>3</v>
      </c>
      <c r="E20" s="65"/>
      <c r="F20" s="69" t="s">
        <v>112</v>
      </c>
      <c r="G20" s="70" t="s">
        <v>538</v>
      </c>
      <c r="H20" s="71">
        <v>0</v>
      </c>
      <c r="I20" s="65"/>
      <c r="J20" s="69" t="s">
        <v>112</v>
      </c>
      <c r="K20" s="70" t="s">
        <v>298</v>
      </c>
      <c r="L20" s="71">
        <v>3</v>
      </c>
      <c r="M20" s="65"/>
      <c r="N20" s="69" t="s">
        <v>112</v>
      </c>
      <c r="O20" s="70" t="s">
        <v>297</v>
      </c>
      <c r="P20" s="71">
        <v>0</v>
      </c>
      <c r="Q20" s="20"/>
    </row>
    <row r="21" spans="1:17" ht="12.75" customHeight="1">
      <c r="A21" s="20"/>
      <c r="B21" s="69" t="s">
        <v>112</v>
      </c>
      <c r="C21" s="70" t="s">
        <v>303</v>
      </c>
      <c r="D21" s="71">
        <v>0</v>
      </c>
      <c r="E21" s="65"/>
      <c r="F21" s="69" t="s">
        <v>112</v>
      </c>
      <c r="G21" s="70" t="s">
        <v>434</v>
      </c>
      <c r="H21" s="71">
        <v>0</v>
      </c>
      <c r="I21" s="65"/>
      <c r="J21" s="69" t="s">
        <v>112</v>
      </c>
      <c r="K21" s="70" t="s">
        <v>275</v>
      </c>
      <c r="L21" s="71">
        <v>6</v>
      </c>
      <c r="M21" s="65"/>
      <c r="N21" s="69" t="s">
        <v>112</v>
      </c>
      <c r="O21" s="70" t="s">
        <v>266</v>
      </c>
      <c r="P21" s="71">
        <v>6</v>
      </c>
      <c r="Q21" s="20"/>
    </row>
    <row r="22" spans="1:17" ht="12.75" customHeight="1">
      <c r="A22" s="20"/>
      <c r="B22" s="69" t="s">
        <v>112</v>
      </c>
      <c r="C22" s="70" t="s">
        <v>349</v>
      </c>
      <c r="D22" s="71">
        <v>0</v>
      </c>
      <c r="E22" s="65"/>
      <c r="F22" s="69" t="s">
        <v>112</v>
      </c>
      <c r="G22" s="70" t="s">
        <v>435</v>
      </c>
      <c r="H22" s="71">
        <v>0</v>
      </c>
      <c r="I22" s="65"/>
      <c r="J22" s="69" t="s">
        <v>112</v>
      </c>
      <c r="K22" s="70" t="s">
        <v>392</v>
      </c>
      <c r="L22" s="71">
        <v>3</v>
      </c>
      <c r="M22" s="65"/>
      <c r="N22" s="69" t="s">
        <v>112</v>
      </c>
      <c r="O22" s="70" t="s">
        <v>205</v>
      </c>
      <c r="P22" s="71">
        <v>0</v>
      </c>
      <c r="Q22" s="20"/>
    </row>
    <row r="23" spans="1:17" ht="12.75" customHeight="1">
      <c r="A23" s="20"/>
      <c r="B23" s="69" t="s">
        <v>113</v>
      </c>
      <c r="C23" s="70" t="s">
        <v>294</v>
      </c>
      <c r="D23" s="71">
        <v>14</v>
      </c>
      <c r="E23" s="65"/>
      <c r="F23" s="69" t="s">
        <v>113</v>
      </c>
      <c r="G23" s="70" t="s">
        <v>436</v>
      </c>
      <c r="H23" s="71">
        <v>7</v>
      </c>
      <c r="I23" s="65"/>
      <c r="J23" s="69" t="s">
        <v>113</v>
      </c>
      <c r="K23" s="70" t="s">
        <v>249</v>
      </c>
      <c r="L23" s="71">
        <v>4</v>
      </c>
      <c r="M23" s="65"/>
      <c r="N23" s="69" t="s">
        <v>113</v>
      </c>
      <c r="O23" s="70" t="s">
        <v>229</v>
      </c>
      <c r="P23" s="71">
        <v>14</v>
      </c>
      <c r="Q23" s="20"/>
    </row>
    <row r="24" spans="1:17" ht="12.75" customHeight="1">
      <c r="A24" s="20"/>
      <c r="B24" s="69" t="s">
        <v>114</v>
      </c>
      <c r="C24" s="70" t="s">
        <v>314</v>
      </c>
      <c r="D24" s="71">
        <v>0</v>
      </c>
      <c r="E24" s="65"/>
      <c r="F24" s="69" t="s">
        <v>114</v>
      </c>
      <c r="G24" s="70" t="s">
        <v>536</v>
      </c>
      <c r="H24" s="71">
        <v>0</v>
      </c>
      <c r="I24" s="65"/>
      <c r="J24" s="69" t="s">
        <v>114</v>
      </c>
      <c r="K24" s="70" t="s">
        <v>486</v>
      </c>
      <c r="L24" s="71">
        <v>0</v>
      </c>
      <c r="M24" s="65"/>
      <c r="N24" s="69" t="s">
        <v>114</v>
      </c>
      <c r="O24" s="70" t="s">
        <v>459</v>
      </c>
      <c r="P24" s="71">
        <v>0</v>
      </c>
      <c r="Q24" s="20"/>
    </row>
    <row r="25" spans="1:17" ht="12.75" customHeight="1">
      <c r="A25" s="20"/>
      <c r="B25" s="69"/>
      <c r="C25" s="72" t="s">
        <v>28</v>
      </c>
      <c r="D25" s="73">
        <f>SUM(D17:D24)</f>
        <v>38</v>
      </c>
      <c r="E25" s="65"/>
      <c r="F25" s="69"/>
      <c r="G25" s="74" t="s">
        <v>28</v>
      </c>
      <c r="H25" s="73">
        <f>SUM(H17:H24)</f>
        <v>22</v>
      </c>
      <c r="I25" s="65"/>
      <c r="J25" s="69"/>
      <c r="K25" s="72" t="s">
        <v>28</v>
      </c>
      <c r="L25" s="73">
        <f>SUM(L17:L24)</f>
        <v>25</v>
      </c>
      <c r="M25" s="65"/>
      <c r="N25" s="69"/>
      <c r="O25" s="72" t="s">
        <v>28</v>
      </c>
      <c r="P25" s="73">
        <f>SUM(P17:P24)</f>
        <v>32</v>
      </c>
      <c r="Q25" s="20"/>
    </row>
    <row r="26" spans="1:17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20"/>
    </row>
    <row r="27" spans="1:17" ht="12.75" customHeight="1">
      <c r="A27" s="20"/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238" t="s">
        <v>579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  <c r="Q27" s="20"/>
    </row>
    <row r="28" spans="1:17" ht="12.75" customHeight="1">
      <c r="A28" s="20"/>
      <c r="B28" s="69" t="s">
        <v>110</v>
      </c>
      <c r="C28" s="70" t="s">
        <v>230</v>
      </c>
      <c r="D28" s="71">
        <v>3</v>
      </c>
      <c r="E28" s="65"/>
      <c r="F28" s="69" t="s">
        <v>110</v>
      </c>
      <c r="G28" s="70" t="s">
        <v>263</v>
      </c>
      <c r="H28" s="71">
        <v>13</v>
      </c>
      <c r="I28" s="65"/>
      <c r="J28" s="69" t="s">
        <v>110</v>
      </c>
      <c r="K28" s="70" t="s">
        <v>238</v>
      </c>
      <c r="L28" s="71">
        <v>3</v>
      </c>
      <c r="M28" s="65"/>
      <c r="N28" s="69" t="s">
        <v>110</v>
      </c>
      <c r="O28" s="70" t="s">
        <v>396</v>
      </c>
      <c r="P28" s="71">
        <v>15</v>
      </c>
      <c r="Q28" s="20"/>
    </row>
    <row r="29" spans="1:17" ht="12.75" customHeight="1">
      <c r="A29" s="20"/>
      <c r="B29" s="69" t="s">
        <v>111</v>
      </c>
      <c r="C29" s="70" t="s">
        <v>284</v>
      </c>
      <c r="D29" s="71">
        <v>3</v>
      </c>
      <c r="E29" s="65"/>
      <c r="F29" s="69" t="s">
        <v>111</v>
      </c>
      <c r="G29" s="70" t="s">
        <v>201</v>
      </c>
      <c r="H29" s="71">
        <v>0</v>
      </c>
      <c r="I29" s="65"/>
      <c r="J29" s="69" t="s">
        <v>111</v>
      </c>
      <c r="K29" s="70" t="s">
        <v>259</v>
      </c>
      <c r="L29" s="71">
        <v>0</v>
      </c>
      <c r="M29" s="65"/>
      <c r="N29" s="69" t="s">
        <v>111</v>
      </c>
      <c r="O29" s="70" t="s">
        <v>274</v>
      </c>
      <c r="P29" s="71">
        <v>2</v>
      </c>
      <c r="Q29" s="20"/>
    </row>
    <row r="30" spans="1:17" ht="12.75" customHeight="1">
      <c r="A30" s="20"/>
      <c r="B30" s="69" t="s">
        <v>111</v>
      </c>
      <c r="C30" s="70" t="s">
        <v>203</v>
      </c>
      <c r="D30" s="71">
        <v>6</v>
      </c>
      <c r="E30" s="65"/>
      <c r="F30" s="69" t="s">
        <v>111</v>
      </c>
      <c r="G30" s="156" t="s">
        <v>445</v>
      </c>
      <c r="H30" s="71">
        <v>0</v>
      </c>
      <c r="I30" s="65"/>
      <c r="J30" s="69" t="s">
        <v>111</v>
      </c>
      <c r="K30" s="70" t="s">
        <v>421</v>
      </c>
      <c r="L30" s="71">
        <v>0</v>
      </c>
      <c r="M30" s="65"/>
      <c r="N30" s="69" t="s">
        <v>111</v>
      </c>
      <c r="O30" s="70" t="s">
        <v>290</v>
      </c>
      <c r="P30" s="71">
        <v>0</v>
      </c>
      <c r="Q30" s="20"/>
    </row>
    <row r="31" spans="1:17" ht="12.75" customHeight="1">
      <c r="A31" s="20"/>
      <c r="B31" s="69" t="s">
        <v>112</v>
      </c>
      <c r="C31" s="70" t="s">
        <v>208</v>
      </c>
      <c r="D31" s="71">
        <v>0</v>
      </c>
      <c r="E31" s="65"/>
      <c r="F31" s="69" t="s">
        <v>112</v>
      </c>
      <c r="G31" s="70" t="s">
        <v>219</v>
      </c>
      <c r="H31" s="71">
        <v>3</v>
      </c>
      <c r="I31" s="65"/>
      <c r="J31" s="69" t="s">
        <v>112</v>
      </c>
      <c r="K31" s="70" t="s">
        <v>257</v>
      </c>
      <c r="L31" s="71">
        <v>0</v>
      </c>
      <c r="M31" s="65"/>
      <c r="N31" s="69" t="s">
        <v>112</v>
      </c>
      <c r="O31" s="70" t="s">
        <v>281</v>
      </c>
      <c r="P31" s="71">
        <v>0</v>
      </c>
      <c r="Q31" s="20"/>
    </row>
    <row r="32" spans="1:17" ht="12.75" customHeight="1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6</v>
      </c>
      <c r="I32" s="65"/>
      <c r="J32" s="69" t="s">
        <v>112</v>
      </c>
      <c r="K32" s="70" t="s">
        <v>347</v>
      </c>
      <c r="L32" s="71">
        <v>0</v>
      </c>
      <c r="M32" s="65"/>
      <c r="N32" s="69" t="s">
        <v>112</v>
      </c>
      <c r="O32" s="70" t="s">
        <v>311</v>
      </c>
      <c r="P32" s="71">
        <v>0</v>
      </c>
      <c r="Q32" s="20"/>
    </row>
    <row r="33" spans="1:17" ht="12.75" customHeight="1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227</v>
      </c>
      <c r="H33" s="71">
        <v>0</v>
      </c>
      <c r="I33" s="65"/>
      <c r="J33" s="69" t="s">
        <v>112</v>
      </c>
      <c r="K33" s="70" t="s">
        <v>225</v>
      </c>
      <c r="L33" s="71">
        <v>0</v>
      </c>
      <c r="M33" s="65"/>
      <c r="N33" s="69" t="s">
        <v>112</v>
      </c>
      <c r="O33" s="70" t="s">
        <v>220</v>
      </c>
      <c r="P33" s="71">
        <v>7</v>
      </c>
      <c r="Q33" s="20"/>
    </row>
    <row r="34" spans="1:17" ht="12.75" customHeight="1">
      <c r="A34" s="20"/>
      <c r="B34" s="69" t="s">
        <v>113</v>
      </c>
      <c r="C34" s="70" t="s">
        <v>196</v>
      </c>
      <c r="D34" s="71">
        <v>8</v>
      </c>
      <c r="E34" s="65"/>
      <c r="F34" s="69" t="s">
        <v>113</v>
      </c>
      <c r="G34" s="70" t="s">
        <v>348</v>
      </c>
      <c r="H34" s="71">
        <v>10</v>
      </c>
      <c r="I34" s="65"/>
      <c r="J34" s="69" t="s">
        <v>113</v>
      </c>
      <c r="K34" s="70" t="s">
        <v>305</v>
      </c>
      <c r="L34" s="71">
        <v>6</v>
      </c>
      <c r="M34" s="65"/>
      <c r="N34" s="69" t="s">
        <v>113</v>
      </c>
      <c r="O34" s="70" t="s">
        <v>287</v>
      </c>
      <c r="P34" s="71">
        <v>19</v>
      </c>
      <c r="Q34" s="20"/>
    </row>
    <row r="35" spans="1:17" ht="12.75" customHeight="1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12</v>
      </c>
      <c r="M35" s="65"/>
      <c r="N35" s="69" t="s">
        <v>114</v>
      </c>
      <c r="O35" s="70" t="s">
        <v>481</v>
      </c>
      <c r="P35" s="71">
        <v>0</v>
      </c>
      <c r="Q35" s="20"/>
    </row>
    <row r="36" spans="1:17" ht="12.75" customHeight="1">
      <c r="A36" s="20"/>
      <c r="B36" s="69"/>
      <c r="C36" s="72" t="s">
        <v>28</v>
      </c>
      <c r="D36" s="73">
        <f>SUM(D28:D35)</f>
        <v>20</v>
      </c>
      <c r="E36" s="65"/>
      <c r="F36" s="69"/>
      <c r="G36" s="72" t="s">
        <v>28</v>
      </c>
      <c r="H36" s="73">
        <f>SUM(H28:H35)</f>
        <v>32</v>
      </c>
      <c r="I36" s="65"/>
      <c r="J36" s="69"/>
      <c r="K36" s="72" t="s">
        <v>28</v>
      </c>
      <c r="L36" s="73">
        <f>SUM(L28:L35)</f>
        <v>21</v>
      </c>
      <c r="M36" s="65"/>
      <c r="N36" s="364"/>
      <c r="O36" s="74" t="s">
        <v>28</v>
      </c>
      <c r="P36" s="73">
        <f>SUM(P28:P35)</f>
        <v>43</v>
      </c>
      <c r="Q36" s="20"/>
    </row>
    <row r="37" spans="1:17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20"/>
    </row>
    <row r="38" spans="1:17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20"/>
    </row>
    <row r="39" spans="1:17" ht="12.75" customHeight="1">
      <c r="A39" s="20"/>
      <c r="B39" s="79" t="s">
        <v>110</v>
      </c>
      <c r="C39" s="80" t="s">
        <v>282</v>
      </c>
      <c r="D39" s="71">
        <v>9</v>
      </c>
      <c r="E39" s="65"/>
      <c r="F39" s="69" t="s">
        <v>110</v>
      </c>
      <c r="G39" s="70" t="s">
        <v>221</v>
      </c>
      <c r="H39" s="71">
        <v>9</v>
      </c>
      <c r="I39" s="65"/>
      <c r="J39" s="69" t="s">
        <v>110</v>
      </c>
      <c r="K39" s="70" t="s">
        <v>269</v>
      </c>
      <c r="L39" s="71">
        <v>6</v>
      </c>
      <c r="M39" s="65"/>
      <c r="N39" s="69" t="s">
        <v>110</v>
      </c>
      <c r="O39" s="70" t="s">
        <v>449</v>
      </c>
      <c r="P39" s="71">
        <v>0</v>
      </c>
      <c r="Q39" s="20"/>
    </row>
    <row r="40" spans="1:17" ht="12.75" customHeight="1">
      <c r="A40" s="20"/>
      <c r="B40" s="79" t="s">
        <v>111</v>
      </c>
      <c r="C40" s="80" t="s">
        <v>414</v>
      </c>
      <c r="D40" s="71">
        <v>0</v>
      </c>
      <c r="E40" s="65"/>
      <c r="F40" s="69" t="s">
        <v>111</v>
      </c>
      <c r="G40" s="70" t="s">
        <v>310</v>
      </c>
      <c r="H40" s="71">
        <v>6</v>
      </c>
      <c r="I40" s="65"/>
      <c r="J40" s="69" t="s">
        <v>111</v>
      </c>
      <c r="K40" s="70" t="s">
        <v>253</v>
      </c>
      <c r="L40" s="71">
        <v>6</v>
      </c>
      <c r="M40" s="65"/>
      <c r="N40" s="69" t="s">
        <v>111</v>
      </c>
      <c r="O40" s="70" t="s">
        <v>264</v>
      </c>
      <c r="P40" s="71">
        <v>6</v>
      </c>
      <c r="Q40" s="20"/>
    </row>
    <row r="41" spans="1:17" ht="12.75" customHeight="1">
      <c r="A41" s="20"/>
      <c r="B41" s="79" t="s">
        <v>111</v>
      </c>
      <c r="C41" s="80" t="s">
        <v>306</v>
      </c>
      <c r="D41" s="71">
        <v>0</v>
      </c>
      <c r="E41" s="65"/>
      <c r="F41" s="69" t="s">
        <v>111</v>
      </c>
      <c r="G41" s="70" t="s">
        <v>424</v>
      </c>
      <c r="H41" s="71">
        <v>0</v>
      </c>
      <c r="I41" s="65"/>
      <c r="J41" s="69" t="s">
        <v>111</v>
      </c>
      <c r="K41" s="70" t="s">
        <v>455</v>
      </c>
      <c r="L41" s="71">
        <v>6</v>
      </c>
      <c r="M41" s="65"/>
      <c r="N41" s="69" t="s">
        <v>111</v>
      </c>
      <c r="O41" s="70" t="s">
        <v>233</v>
      </c>
      <c r="P41" s="71">
        <v>6</v>
      </c>
      <c r="Q41" s="20"/>
    </row>
    <row r="42" spans="1:17" ht="12.75" customHeight="1">
      <c r="A42" s="20"/>
      <c r="B42" s="79" t="s">
        <v>112</v>
      </c>
      <c r="C42" s="80" t="s">
        <v>286</v>
      </c>
      <c r="D42" s="71">
        <v>0</v>
      </c>
      <c r="E42" s="65"/>
      <c r="F42" s="69" t="s">
        <v>112</v>
      </c>
      <c r="G42" s="70" t="s">
        <v>426</v>
      </c>
      <c r="H42" s="71">
        <v>0</v>
      </c>
      <c r="I42" s="65"/>
      <c r="J42" s="69" t="s">
        <v>112</v>
      </c>
      <c r="K42" s="70" t="s">
        <v>285</v>
      </c>
      <c r="L42" s="71">
        <v>3</v>
      </c>
      <c r="M42" s="65"/>
      <c r="N42" s="69" t="s">
        <v>112</v>
      </c>
      <c r="O42" s="70" t="s">
        <v>296</v>
      </c>
      <c r="P42" s="71">
        <v>0</v>
      </c>
      <c r="Q42" s="20"/>
    </row>
    <row r="43" spans="1:17" ht="12.75" customHeight="1">
      <c r="A43" s="20"/>
      <c r="B43" s="79" t="s">
        <v>112</v>
      </c>
      <c r="C43" s="80" t="s">
        <v>280</v>
      </c>
      <c r="D43" s="71">
        <v>0</v>
      </c>
      <c r="E43" s="65"/>
      <c r="F43" s="69" t="s">
        <v>112</v>
      </c>
      <c r="G43" s="70" t="s">
        <v>427</v>
      </c>
      <c r="H43" s="71">
        <v>0</v>
      </c>
      <c r="I43" s="65"/>
      <c r="J43" s="69" t="s">
        <v>112</v>
      </c>
      <c r="K43" s="70" t="s">
        <v>457</v>
      </c>
      <c r="L43" s="71">
        <v>0</v>
      </c>
      <c r="M43" s="65"/>
      <c r="N43" s="69" t="s">
        <v>112</v>
      </c>
      <c r="O43" s="70" t="s">
        <v>240</v>
      </c>
      <c r="P43" s="71">
        <v>3</v>
      </c>
      <c r="Q43" s="20"/>
    </row>
    <row r="44" spans="1:17" ht="12.75" customHeight="1">
      <c r="A44" s="20"/>
      <c r="B44" s="79" t="s">
        <v>112</v>
      </c>
      <c r="C44" s="80" t="s">
        <v>416</v>
      </c>
      <c r="D44" s="71">
        <v>0</v>
      </c>
      <c r="E44" s="65"/>
      <c r="F44" s="69" t="s">
        <v>112</v>
      </c>
      <c r="G44" s="70" t="s">
        <v>524</v>
      </c>
      <c r="H44" s="71">
        <v>0</v>
      </c>
      <c r="I44" s="65"/>
      <c r="J44" s="69" t="s">
        <v>112</v>
      </c>
      <c r="K44" s="70" t="s">
        <v>295</v>
      </c>
      <c r="L44" s="71">
        <v>0</v>
      </c>
      <c r="M44" s="65"/>
      <c r="N44" s="69" t="s">
        <v>112</v>
      </c>
      <c r="O44" s="70" t="s">
        <v>256</v>
      </c>
      <c r="P44" s="71">
        <v>0</v>
      </c>
      <c r="Q44" s="20"/>
    </row>
    <row r="45" spans="1:17" ht="12.75" customHeight="1">
      <c r="A45" s="20"/>
      <c r="B45" s="79" t="s">
        <v>113</v>
      </c>
      <c r="C45" s="80" t="s">
        <v>307</v>
      </c>
      <c r="D45" s="71">
        <v>7</v>
      </c>
      <c r="E45" s="65"/>
      <c r="F45" s="69" t="s">
        <v>113</v>
      </c>
      <c r="G45" s="70" t="s">
        <v>198</v>
      </c>
      <c r="H45" s="71">
        <v>6</v>
      </c>
      <c r="I45" s="65"/>
      <c r="J45" s="69" t="s">
        <v>113</v>
      </c>
      <c r="K45" s="70" t="s">
        <v>262</v>
      </c>
      <c r="L45" s="71">
        <v>5</v>
      </c>
      <c r="M45" s="65"/>
      <c r="N45" s="69" t="s">
        <v>113</v>
      </c>
      <c r="O45" s="70" t="s">
        <v>343</v>
      </c>
      <c r="P45" s="71">
        <v>6</v>
      </c>
      <c r="Q45" s="20"/>
    </row>
    <row r="46" spans="1:17" ht="12.75" customHeight="1">
      <c r="A46" s="20"/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482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6</v>
      </c>
      <c r="Q46" s="20"/>
    </row>
    <row r="47" spans="1:17" ht="12.75" customHeight="1">
      <c r="A47" s="20"/>
      <c r="B47" s="69"/>
      <c r="C47" s="72" t="s">
        <v>28</v>
      </c>
      <c r="D47" s="73">
        <f>SUM(D39:D46)</f>
        <v>16</v>
      </c>
      <c r="E47" s="65"/>
      <c r="F47" s="69"/>
      <c r="G47" s="72" t="s">
        <v>28</v>
      </c>
      <c r="H47" s="73">
        <f>SUM(H39:H46)</f>
        <v>21</v>
      </c>
      <c r="I47" s="65"/>
      <c r="J47" s="69"/>
      <c r="K47" s="72" t="s">
        <v>28</v>
      </c>
      <c r="L47" s="73">
        <f>SUM(L39:L46)</f>
        <v>26</v>
      </c>
      <c r="M47" s="65"/>
      <c r="N47" s="69"/>
      <c r="O47" s="72" t="s">
        <v>28</v>
      </c>
      <c r="P47" s="73">
        <f>SUM(P39:P46)</f>
        <v>27</v>
      </c>
      <c r="Q47" s="20"/>
    </row>
    <row r="48" spans="1:17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0"/>
    </row>
    <row r="49" spans="1:20" ht="12.75" customHeight="1">
      <c r="A49" s="20"/>
      <c r="B49" s="601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34</v>
      </c>
      <c r="P49" s="83"/>
      <c r="Q49" s="20"/>
    </row>
    <row r="50" spans="1:20" ht="12.75" customHeight="1">
      <c r="A50" s="20"/>
      <c r="B50" s="299" t="s">
        <v>83</v>
      </c>
      <c r="C50" s="84" t="s">
        <v>20</v>
      </c>
      <c r="D50" s="85">
        <f>L14</f>
        <v>38</v>
      </c>
      <c r="E50" s="86"/>
      <c r="F50" s="251"/>
      <c r="G50" s="84" t="s">
        <v>570</v>
      </c>
      <c r="H50" s="85">
        <f>D14</f>
        <v>14</v>
      </c>
      <c r="I50" s="86"/>
      <c r="J50" s="87" t="s">
        <v>32</v>
      </c>
      <c r="K50" s="84" t="s">
        <v>572</v>
      </c>
      <c r="L50" s="85">
        <f>P25</f>
        <v>32</v>
      </c>
      <c r="M50" s="86"/>
      <c r="N50" s="258"/>
      <c r="O50" s="84" t="s">
        <v>573</v>
      </c>
      <c r="P50" s="88">
        <f>L36</f>
        <v>21</v>
      </c>
      <c r="Q50" s="20"/>
      <c r="R50" s="614"/>
      <c r="S50" s="614"/>
      <c r="T50" s="614"/>
    </row>
    <row r="51" spans="1:20" ht="12.75" customHeight="1">
      <c r="A51" s="20"/>
      <c r="B51" s="300"/>
      <c r="C51" s="89" t="s">
        <v>569</v>
      </c>
      <c r="D51" s="90">
        <f>L47</f>
        <v>26</v>
      </c>
      <c r="E51" s="90"/>
      <c r="F51" s="250" t="s">
        <v>83</v>
      </c>
      <c r="G51" s="89" t="s">
        <v>159</v>
      </c>
      <c r="H51" s="90">
        <f>D36</f>
        <v>20</v>
      </c>
      <c r="I51" s="91"/>
      <c r="J51" s="99"/>
      <c r="K51" s="89" t="s">
        <v>155</v>
      </c>
      <c r="L51" s="90">
        <f>H14</f>
        <v>16</v>
      </c>
      <c r="M51" s="91"/>
      <c r="N51" s="469" t="s">
        <v>83</v>
      </c>
      <c r="O51" s="89" t="s">
        <v>21</v>
      </c>
      <c r="P51" s="94">
        <f>D25</f>
        <v>38</v>
      </c>
      <c r="Q51" s="20"/>
      <c r="R51" s="614"/>
      <c r="S51" s="614"/>
      <c r="T51" s="614"/>
    </row>
    <row r="52" spans="1:20" ht="12.75" customHeight="1">
      <c r="A52" s="20"/>
      <c r="B52" s="301"/>
      <c r="C52" s="347"/>
      <c r="D52" s="262"/>
      <c r="E52" s="91"/>
      <c r="F52" s="248"/>
      <c r="G52" s="16"/>
      <c r="H52" s="16"/>
      <c r="I52" s="91"/>
      <c r="J52" s="460"/>
      <c r="K52" s="16"/>
      <c r="L52" s="16"/>
      <c r="M52" s="91"/>
      <c r="N52" s="91"/>
      <c r="O52" s="347"/>
      <c r="P52" s="263"/>
      <c r="Q52" s="20"/>
      <c r="R52" s="614"/>
      <c r="S52" s="614"/>
      <c r="T52" s="614"/>
    </row>
    <row r="53" spans="1:20" ht="12.75" customHeight="1">
      <c r="A53" s="20"/>
      <c r="B53" s="302"/>
      <c r="C53" s="89" t="s">
        <v>474</v>
      </c>
      <c r="D53" s="90">
        <f>D47</f>
        <v>16</v>
      </c>
      <c r="E53" s="91"/>
      <c r="F53" s="250"/>
      <c r="G53" s="89" t="s">
        <v>379</v>
      </c>
      <c r="H53" s="90">
        <f>H47</f>
        <v>21</v>
      </c>
      <c r="I53" s="91"/>
      <c r="J53" s="304" t="s">
        <v>32</v>
      </c>
      <c r="K53" s="89" t="s">
        <v>467</v>
      </c>
      <c r="L53" s="90">
        <f>P36</f>
        <v>43</v>
      </c>
      <c r="M53" s="91"/>
      <c r="N53" s="470" t="s">
        <v>83</v>
      </c>
      <c r="O53" s="89" t="s">
        <v>25</v>
      </c>
      <c r="P53" s="94">
        <f>L25</f>
        <v>25</v>
      </c>
      <c r="Q53" s="20"/>
      <c r="R53" s="614"/>
      <c r="S53" s="614"/>
      <c r="T53" s="614"/>
    </row>
    <row r="54" spans="1:20" ht="12.75" customHeight="1">
      <c r="A54" s="20"/>
      <c r="B54" s="303" t="s">
        <v>83</v>
      </c>
      <c r="C54" s="100" t="s">
        <v>26</v>
      </c>
      <c r="D54" s="101">
        <f>P14</f>
        <v>21</v>
      </c>
      <c r="E54" s="100"/>
      <c r="F54" s="305" t="s">
        <v>32</v>
      </c>
      <c r="G54" s="100" t="s">
        <v>571</v>
      </c>
      <c r="H54" s="101">
        <f>P47</f>
        <v>27</v>
      </c>
      <c r="I54" s="233"/>
      <c r="J54" s="148"/>
      <c r="K54" s="100" t="s">
        <v>24</v>
      </c>
      <c r="L54" s="101">
        <f>H36</f>
        <v>32</v>
      </c>
      <c r="M54" s="233"/>
      <c r="N54" s="305"/>
      <c r="O54" s="100" t="s">
        <v>574</v>
      </c>
      <c r="P54" s="102">
        <f>H25</f>
        <v>22</v>
      </c>
      <c r="Q54" s="20"/>
      <c r="R54" s="614"/>
      <c r="S54" s="614"/>
      <c r="T54" s="614"/>
    </row>
    <row r="55" spans="1:20" ht="12.75" customHeight="1">
      <c r="A55" s="20"/>
      <c r="B55" s="150"/>
      <c r="C55" s="150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Q55" s="20"/>
      <c r="R55" s="614"/>
      <c r="S55" s="614"/>
      <c r="T55" s="614"/>
    </row>
    <row r="56" spans="1:20" ht="12.75" customHeight="1">
      <c r="A56" s="20"/>
      <c r="B56" s="594" t="s">
        <v>122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20"/>
      <c r="R56" s="614"/>
      <c r="S56" s="614"/>
      <c r="T56" s="614"/>
    </row>
    <row r="57" spans="1:20" ht="12.75" customHeight="1">
      <c r="A57" s="20"/>
      <c r="B57" s="108" t="s">
        <v>84</v>
      </c>
      <c r="C57" s="109"/>
      <c r="D57" s="81">
        <f>$P$36</f>
        <v>43</v>
      </c>
      <c r="E57" s="65"/>
      <c r="F57" s="596" t="s">
        <v>590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Q57" s="20"/>
      <c r="R57" s="614"/>
      <c r="S57" s="614"/>
      <c r="T57" s="614"/>
    </row>
    <row r="58" spans="1:20" ht="12.75" customHeight="1">
      <c r="A58" s="20"/>
      <c r="B58" s="108" t="s">
        <v>20</v>
      </c>
      <c r="C58" s="109"/>
      <c r="D58" s="81">
        <f>$L$14</f>
        <v>38</v>
      </c>
      <c r="E58" s="65"/>
      <c r="F58" s="596" t="s">
        <v>593</v>
      </c>
      <c r="G58" s="597"/>
      <c r="H58" s="597"/>
      <c r="I58" s="597"/>
      <c r="J58" s="597"/>
      <c r="K58" s="597"/>
      <c r="L58" s="598"/>
      <c r="M58" s="112"/>
      <c r="N58" s="95" t="s">
        <v>113</v>
      </c>
      <c r="O58" s="91" t="s">
        <v>287</v>
      </c>
      <c r="P58" s="97">
        <f>MAX(D6:D12,H6:H12,L6:L12,P6:P12,D17:D23,H17:H23,L17:L23,P17:P23,D28:D34,H28:H34,L28:L34,P28:P34,D39:D45,H39:H45,L39:L45,P39:P45)</f>
        <v>19</v>
      </c>
      <c r="Q58" s="20"/>
      <c r="R58" s="368"/>
      <c r="S58" s="369"/>
      <c r="T58" s="266"/>
    </row>
    <row r="59" spans="1:20" ht="12.75" customHeight="1">
      <c r="A59" s="20"/>
      <c r="B59" s="108" t="s">
        <v>21</v>
      </c>
      <c r="C59" s="109"/>
      <c r="D59" s="81">
        <f>$D$25</f>
        <v>38</v>
      </c>
      <c r="E59" s="65"/>
      <c r="F59" s="596" t="s">
        <v>592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  <c r="Q59" s="20"/>
    </row>
    <row r="60" spans="1:20" ht="12.75" customHeight="1">
      <c r="A60" s="20"/>
      <c r="B60" s="108" t="s">
        <v>24</v>
      </c>
      <c r="C60" s="109"/>
      <c r="D60" s="81">
        <f>$H$36</f>
        <v>32</v>
      </c>
      <c r="E60" s="65"/>
      <c r="F60" s="596" t="s">
        <v>591</v>
      </c>
      <c r="G60" s="597"/>
      <c r="H60" s="597"/>
      <c r="I60" s="597"/>
      <c r="J60" s="597"/>
      <c r="K60" s="597"/>
      <c r="L60" s="598"/>
      <c r="M60" s="112"/>
      <c r="N60" s="95" t="s">
        <v>84</v>
      </c>
      <c r="O60" s="89"/>
      <c r="P60" s="97">
        <f>MAX(D14,H14,L14,P14,D25,H25,L25,P25,D36,H36,L36,P36,D47,H47,L47,P47)</f>
        <v>43</v>
      </c>
      <c r="Q60" s="20"/>
    </row>
    <row r="61" spans="1:20" ht="12.75" customHeight="1">
      <c r="A61" s="20"/>
      <c r="B61" s="452" t="s">
        <v>120</v>
      </c>
      <c r="C61" s="109"/>
      <c r="D61" s="81">
        <f>$P$25</f>
        <v>32</v>
      </c>
      <c r="E61" s="65"/>
      <c r="F61" s="596" t="s">
        <v>594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  <c r="Q61" s="20"/>
    </row>
    <row r="62" spans="1:20" ht="12.75" customHeight="1">
      <c r="A62" s="20"/>
      <c r="B62" s="454" t="s">
        <v>160</v>
      </c>
      <c r="C62" s="109"/>
      <c r="D62" s="81">
        <f>$P$47</f>
        <v>27</v>
      </c>
      <c r="E62" s="65"/>
      <c r="F62" s="596" t="s">
        <v>595</v>
      </c>
      <c r="G62" s="597"/>
      <c r="H62" s="597"/>
      <c r="I62" s="597"/>
      <c r="J62" s="597"/>
      <c r="K62" s="597"/>
      <c r="L62" s="598"/>
      <c r="M62" s="112"/>
      <c r="N62" s="95" t="s">
        <v>115</v>
      </c>
      <c r="O62" s="89"/>
      <c r="P62" s="97">
        <f>MIN(D14,H14,L14,P14,D25,H25,L25,P25,D36,H36,L36,P36,D47,H47,L47,P47)</f>
        <v>14</v>
      </c>
      <c r="Q62" s="20"/>
    </row>
    <row r="63" spans="1:20" ht="12.75" customHeight="1">
      <c r="A63" s="20"/>
      <c r="B63" s="108" t="s">
        <v>161</v>
      </c>
      <c r="C63" s="109"/>
      <c r="D63" s="81">
        <f>$L$47</f>
        <v>26</v>
      </c>
      <c r="E63" s="65"/>
      <c r="F63" s="596" t="s">
        <v>596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  <c r="Q63" s="20"/>
    </row>
    <row r="64" spans="1:20" ht="12.75" customHeight="1">
      <c r="A64" s="20"/>
      <c r="B64" s="452" t="s">
        <v>25</v>
      </c>
      <c r="C64" s="109"/>
      <c r="D64" s="81">
        <f>$L$25</f>
        <v>25</v>
      </c>
      <c r="E64" s="65"/>
      <c r="F64" s="596" t="s">
        <v>597</v>
      </c>
      <c r="G64" s="597"/>
      <c r="H64" s="597"/>
      <c r="I64" s="597"/>
      <c r="J64" s="597"/>
      <c r="K64" s="597"/>
      <c r="L64" s="598"/>
      <c r="M64" s="112"/>
      <c r="N64" s="232" t="s">
        <v>24</v>
      </c>
      <c r="O64" s="233"/>
      <c r="P64" s="114">
        <v>-22</v>
      </c>
      <c r="Q64" s="20"/>
    </row>
    <row r="65" spans="1:30" ht="12.75" customHeight="1">
      <c r="A65" s="20"/>
      <c r="B65" s="108" t="s">
        <v>162</v>
      </c>
      <c r="C65" s="109"/>
      <c r="D65" s="81">
        <f>$H$25</f>
        <v>22</v>
      </c>
      <c r="E65" s="65"/>
      <c r="F65" s="596" t="s">
        <v>598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  <c r="Q65" s="20"/>
    </row>
    <row r="66" spans="1:30" ht="12.75" customHeight="1">
      <c r="A66" s="20"/>
      <c r="B66" s="108" t="s">
        <v>379</v>
      </c>
      <c r="C66" s="109"/>
      <c r="D66" s="81">
        <f>$H$47</f>
        <v>21</v>
      </c>
      <c r="E66" s="65"/>
      <c r="F66" s="596" t="s">
        <v>599</v>
      </c>
      <c r="G66" s="597"/>
      <c r="H66" s="597"/>
      <c r="I66" s="597"/>
      <c r="J66" s="597"/>
      <c r="K66" s="597"/>
      <c r="L66" s="598"/>
      <c r="M66" s="112"/>
      <c r="N66" s="104" t="s">
        <v>123</v>
      </c>
      <c r="O66" s="106"/>
      <c r="P66" s="115"/>
      <c r="Q66" s="20"/>
      <c r="R66" s="89"/>
      <c r="S66" s="90"/>
      <c r="T66" s="91"/>
      <c r="U66" s="90"/>
      <c r="V66" s="89"/>
      <c r="W66" s="90"/>
      <c r="X66" s="91"/>
      <c r="Y66" s="90"/>
      <c r="Z66" s="89"/>
      <c r="AA66" s="90"/>
      <c r="AB66" s="91"/>
      <c r="AC66" s="89"/>
      <c r="AD66" s="89"/>
    </row>
    <row r="67" spans="1:30" ht="12.75" customHeight="1">
      <c r="A67" s="20"/>
      <c r="B67" s="308" t="s">
        <v>26</v>
      </c>
      <c r="C67" s="307"/>
      <c r="D67" s="81">
        <f>$P$14</f>
        <v>21</v>
      </c>
      <c r="E67" s="65"/>
      <c r="F67" s="596" t="s">
        <v>600</v>
      </c>
      <c r="G67" s="597"/>
      <c r="H67" s="597"/>
      <c r="I67" s="597"/>
      <c r="J67" s="597"/>
      <c r="K67" s="597"/>
      <c r="L67" s="598"/>
      <c r="M67" s="112"/>
      <c r="N67" s="617" t="s">
        <v>589</v>
      </c>
      <c r="O67" s="618"/>
      <c r="P67" s="619"/>
      <c r="Q67" s="20"/>
      <c r="R67" s="89"/>
      <c r="S67" s="90"/>
      <c r="T67" s="91"/>
      <c r="U67" s="90"/>
      <c r="V67" s="89"/>
      <c r="W67" s="90"/>
      <c r="X67" s="91"/>
      <c r="Y67" s="89"/>
      <c r="Z67" s="89"/>
      <c r="AA67" s="90"/>
      <c r="AB67" s="91"/>
      <c r="AC67" s="90"/>
      <c r="AD67" s="89"/>
    </row>
    <row r="68" spans="1:30" ht="12.75" customHeight="1">
      <c r="A68" s="20"/>
      <c r="B68" s="452" t="s">
        <v>19</v>
      </c>
      <c r="C68" s="109"/>
      <c r="D68" s="81">
        <f>$L$36</f>
        <v>21</v>
      </c>
      <c r="E68" s="65"/>
      <c r="F68" s="596" t="s">
        <v>601</v>
      </c>
      <c r="G68" s="597"/>
      <c r="H68" s="597"/>
      <c r="I68" s="597"/>
      <c r="J68" s="597"/>
      <c r="K68" s="597"/>
      <c r="L68" s="598"/>
      <c r="M68" s="112"/>
      <c r="N68" s="613" t="s">
        <v>588</v>
      </c>
      <c r="O68" s="614"/>
      <c r="P68" s="615"/>
      <c r="Q68" s="20"/>
      <c r="R68" s="262"/>
      <c r="S68" s="262"/>
      <c r="T68" s="91"/>
      <c r="U68" s="91"/>
      <c r="V68" s="262"/>
      <c r="W68" s="262"/>
      <c r="X68" s="91"/>
      <c r="Y68" s="91"/>
      <c r="Z68" s="262"/>
      <c r="AA68" s="262"/>
      <c r="AB68" s="91"/>
      <c r="AC68" s="91"/>
      <c r="AD68" s="262"/>
    </row>
    <row r="69" spans="1:30" ht="12.75" customHeight="1">
      <c r="A69" s="20"/>
      <c r="B69" s="306" t="s">
        <v>159</v>
      </c>
      <c r="C69" s="109"/>
      <c r="D69" s="81">
        <f>$D$36</f>
        <v>20</v>
      </c>
      <c r="E69" s="65"/>
      <c r="F69" s="616" t="s">
        <v>602</v>
      </c>
      <c r="G69" s="597"/>
      <c r="H69" s="597"/>
      <c r="I69" s="597"/>
      <c r="J69" s="597"/>
      <c r="K69" s="597"/>
      <c r="L69" s="598"/>
      <c r="M69" s="112"/>
      <c r="N69" s="613" t="s">
        <v>582</v>
      </c>
      <c r="O69" s="614"/>
      <c r="P69" s="615"/>
      <c r="Q69" s="20"/>
      <c r="R69" s="89"/>
      <c r="S69" s="90"/>
      <c r="T69" s="91"/>
      <c r="U69" s="90"/>
      <c r="V69" s="89"/>
      <c r="W69" s="90"/>
      <c r="X69" s="91"/>
      <c r="Y69" s="90"/>
      <c r="Z69" s="89"/>
      <c r="AA69" s="90"/>
      <c r="AB69" s="91"/>
      <c r="AC69" s="90"/>
      <c r="AD69" s="89"/>
    </row>
    <row r="70" spans="1:30" ht="12.75" customHeight="1">
      <c r="A70" s="20"/>
      <c r="B70" s="108" t="s">
        <v>58</v>
      </c>
      <c r="C70" s="109"/>
      <c r="D70" s="81">
        <f>$D$47</f>
        <v>16</v>
      </c>
      <c r="E70" s="65"/>
      <c r="F70" s="643" t="s">
        <v>603</v>
      </c>
      <c r="G70" s="644"/>
      <c r="H70" s="644"/>
      <c r="I70" s="644"/>
      <c r="J70" s="644"/>
      <c r="K70" s="644"/>
      <c r="L70" s="645"/>
      <c r="M70" s="112"/>
      <c r="N70" s="613" t="s">
        <v>583</v>
      </c>
      <c r="O70" s="614"/>
      <c r="P70" s="615"/>
      <c r="Q70" s="20"/>
      <c r="R70" s="89"/>
      <c r="S70" s="90"/>
      <c r="T70" s="89"/>
      <c r="U70" s="90"/>
      <c r="V70" s="89"/>
      <c r="W70" s="90"/>
      <c r="X70" s="91"/>
      <c r="Y70" s="90"/>
      <c r="Z70" s="89"/>
      <c r="AA70" s="90"/>
      <c r="AB70" s="91"/>
      <c r="AC70" s="90"/>
      <c r="AD70" s="89"/>
    </row>
    <row r="71" spans="1:30" ht="12.75" customHeight="1">
      <c r="A71" s="20"/>
      <c r="B71" s="108" t="s">
        <v>155</v>
      </c>
      <c r="C71" s="109"/>
      <c r="D71" s="81">
        <f>$H$14</f>
        <v>16</v>
      </c>
      <c r="E71" s="65"/>
      <c r="F71" s="596" t="s">
        <v>604</v>
      </c>
      <c r="G71" s="597"/>
      <c r="H71" s="597"/>
      <c r="I71" s="597"/>
      <c r="J71" s="597"/>
      <c r="K71" s="597"/>
      <c r="L71" s="598"/>
      <c r="M71" s="112"/>
      <c r="N71" s="613" t="s">
        <v>587</v>
      </c>
      <c r="O71" s="614"/>
      <c r="P71" s="615"/>
      <c r="Q71" s="20"/>
      <c r="R71" s="91"/>
    </row>
    <row r="72" spans="1:30" ht="12.75" customHeight="1">
      <c r="A72" s="20"/>
      <c r="B72" s="452" t="s">
        <v>115</v>
      </c>
      <c r="C72" s="109"/>
      <c r="D72" s="81">
        <f>$D$14</f>
        <v>14</v>
      </c>
      <c r="E72" s="65"/>
      <c r="F72" s="596" t="s">
        <v>605</v>
      </c>
      <c r="G72" s="597"/>
      <c r="H72" s="597"/>
      <c r="I72" s="597"/>
      <c r="J72" s="597"/>
      <c r="K72" s="597"/>
      <c r="L72" s="598"/>
      <c r="M72" s="112"/>
      <c r="N72" s="613" t="s">
        <v>586</v>
      </c>
      <c r="O72" s="614"/>
      <c r="P72" s="615"/>
      <c r="Q72" s="20"/>
    </row>
    <row r="73" spans="1:30" ht="12.75" customHeight="1">
      <c r="A73" s="20"/>
      <c r="B73" s="112"/>
      <c r="C73" s="112"/>
      <c r="D73" s="112"/>
      <c r="E73" s="112"/>
      <c r="M73" s="112"/>
      <c r="N73" s="613" t="s">
        <v>584</v>
      </c>
      <c r="O73" s="614"/>
      <c r="P73" s="615"/>
      <c r="Q73" s="20"/>
    </row>
    <row r="74" spans="1:30" ht="12.75" customHeight="1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5</v>
      </c>
      <c r="J74" s="237">
        <f>'wk2'!J74+I74</f>
        <v>13</v>
      </c>
      <c r="K74" s="640" t="s">
        <v>607</v>
      </c>
      <c r="L74" s="640"/>
      <c r="M74" s="65"/>
      <c r="N74" s="624" t="s">
        <v>585</v>
      </c>
      <c r="O74" s="625"/>
      <c r="P74" s="626"/>
      <c r="Q74" s="20"/>
    </row>
    <row r="75" spans="1:30">
      <c r="A75" s="20"/>
      <c r="B75" s="611" t="s">
        <v>501</v>
      </c>
      <c r="C75" s="612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3</v>
      </c>
      <c r="J75" s="120">
        <f>'wk2'!J75+I75</f>
        <v>11</v>
      </c>
      <c r="K75" s="640" t="s">
        <v>606</v>
      </c>
      <c r="L75" s="640"/>
      <c r="M75" s="65"/>
      <c r="N75" s="621" t="str">
        <f>'wk4'!$B$3</f>
        <v>ALL NFL TEAMS PLAYING</v>
      </c>
      <c r="O75" s="622"/>
      <c r="P75" s="623"/>
      <c r="Q75" s="20"/>
    </row>
    <row r="76" spans="1:30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xmlns:xlrd2="http://schemas.microsoft.com/office/spreadsheetml/2017/richdata2" ref="B57:D72">
    <sortCondition descending="1" ref="D72"/>
  </sortState>
  <mergeCells count="59">
    <mergeCell ref="R56:T56"/>
    <mergeCell ref="R57:T57"/>
    <mergeCell ref="R51:T51"/>
    <mergeCell ref="R52:T52"/>
    <mergeCell ref="R53:T53"/>
    <mergeCell ref="R54:T54"/>
    <mergeCell ref="R55:T55"/>
    <mergeCell ref="N27:O27"/>
    <mergeCell ref="F61:L61"/>
    <mergeCell ref="F57:L57"/>
    <mergeCell ref="F67:L67"/>
    <mergeCell ref="N38:O38"/>
    <mergeCell ref="F58:L58"/>
    <mergeCell ref="F59:L59"/>
    <mergeCell ref="F62:L62"/>
    <mergeCell ref="F63:L63"/>
    <mergeCell ref="F64:L64"/>
    <mergeCell ref="F65:L65"/>
    <mergeCell ref="F69:L69"/>
    <mergeCell ref="F71:L71"/>
    <mergeCell ref="F60:L60"/>
    <mergeCell ref="F68:L68"/>
    <mergeCell ref="B27:C27"/>
    <mergeCell ref="F27:G27"/>
    <mergeCell ref="J27:K27"/>
    <mergeCell ref="J38:K38"/>
    <mergeCell ref="B38:C38"/>
    <mergeCell ref="F38:G38"/>
    <mergeCell ref="F70:L70"/>
    <mergeCell ref="B75:C75"/>
    <mergeCell ref="B74:D74"/>
    <mergeCell ref="G74:H74"/>
    <mergeCell ref="K74:L74"/>
    <mergeCell ref="F72:L72"/>
    <mergeCell ref="G75:H75"/>
    <mergeCell ref="K75:L75"/>
    <mergeCell ref="B3:E3"/>
    <mergeCell ref="B5:C5"/>
    <mergeCell ref="F5:G5"/>
    <mergeCell ref="J5:K5"/>
    <mergeCell ref="B16:C16"/>
    <mergeCell ref="F16:G16"/>
    <mergeCell ref="J16:K16"/>
    <mergeCell ref="R50:T50"/>
    <mergeCell ref="F1:L2"/>
    <mergeCell ref="B1:C1"/>
    <mergeCell ref="N75:P75"/>
    <mergeCell ref="N69:P69"/>
    <mergeCell ref="N67:P67"/>
    <mergeCell ref="N74:P74"/>
    <mergeCell ref="N71:P71"/>
    <mergeCell ref="N70:P70"/>
    <mergeCell ref="N72:P72"/>
    <mergeCell ref="N73:P73"/>
    <mergeCell ref="N16:O16"/>
    <mergeCell ref="N68:P68"/>
    <mergeCell ref="B49:N49"/>
    <mergeCell ref="B56:C56"/>
    <mergeCell ref="F66:L66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E76"/>
  <sheetViews>
    <sheetView view="pageBreakPreview" zoomScale="190" zoomScaleNormal="100" zoomScaleSheetLayoutView="190" workbookViewId="0">
      <selection activeCell="R60" sqref="R60"/>
    </sheetView>
  </sheetViews>
  <sheetFormatPr defaultColWidth="9.140625" defaultRowHeight="12.75"/>
  <cols>
    <col min="1" max="1" width="2.42578125" style="20" customWidth="1"/>
    <col min="2" max="2" width="3.7109375" style="20" customWidth="1"/>
    <col min="3" max="3" width="15.7109375" style="20" customWidth="1"/>
    <col min="4" max="4" width="4.5703125" style="20" customWidth="1"/>
    <col min="5" max="5" width="2.7109375" style="20" customWidth="1"/>
    <col min="6" max="6" width="3.7109375" style="20" customWidth="1"/>
    <col min="7" max="7" width="15.7109375" style="20" customWidth="1"/>
    <col min="8" max="8" width="3.7109375" style="20" customWidth="1"/>
    <col min="9" max="9" width="2.7109375" style="20" customWidth="1"/>
    <col min="10" max="10" width="3.7109375" style="20" customWidth="1"/>
    <col min="11" max="11" width="15.7109375" style="20" customWidth="1"/>
    <col min="12" max="12" width="3.7109375" style="20" customWidth="1"/>
    <col min="13" max="13" width="2.7109375" style="20" customWidth="1"/>
    <col min="14" max="14" width="3.7109375" style="20" customWidth="1"/>
    <col min="15" max="15" width="15.7109375" style="20" customWidth="1"/>
    <col min="16" max="16" width="3.7109375" style="20" customWidth="1"/>
    <col min="17" max="17" width="2.42578125" style="20" customWidth="1"/>
    <col min="18" max="18" width="11.42578125" style="20" customWidth="1"/>
    <col min="19" max="16384" width="9.140625" style="20"/>
  </cols>
  <sheetData>
    <row r="1" spans="2:16" ht="12.75" customHeight="1">
      <c r="B1" s="588">
        <f>'Team Totals'!$A$1</f>
        <v>2021</v>
      </c>
      <c r="C1" s="588"/>
      <c r="D1" s="64"/>
      <c r="E1" s="65"/>
      <c r="F1" s="591" t="s">
        <v>369</v>
      </c>
      <c r="G1" s="591"/>
      <c r="H1" s="591"/>
      <c r="I1" s="591"/>
      <c r="J1" s="591"/>
      <c r="K1" s="591"/>
      <c r="L1" s="591"/>
      <c r="M1" s="65"/>
      <c r="N1" s="65"/>
      <c r="O1" s="65"/>
      <c r="P1" s="65"/>
    </row>
    <row r="2" spans="2:16" ht="12.75" customHeight="1">
      <c r="B2" s="64" t="s">
        <v>81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</row>
    <row r="3" spans="2:16" ht="12.75" customHeight="1">
      <c r="B3" s="587" t="s">
        <v>351</v>
      </c>
      <c r="C3" s="587"/>
      <c r="D3" s="587"/>
      <c r="E3" s="58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2:16" ht="12.75" customHeight="1">
      <c r="B4" s="65"/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2:16" ht="12.75" customHeight="1"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/>
      <c r="M5" s="65"/>
      <c r="N5" s="362" t="str">
        <f>'Team Totals'!$A$4</f>
        <v>Cheetahs</v>
      </c>
      <c r="O5" s="363"/>
      <c r="P5" s="405" t="s">
        <v>460</v>
      </c>
    </row>
    <row r="6" spans="2:16" ht="12.75" customHeight="1">
      <c r="B6" s="69" t="s">
        <v>110</v>
      </c>
      <c r="C6" s="70" t="s">
        <v>385</v>
      </c>
      <c r="D6" s="71">
        <v>3</v>
      </c>
      <c r="E6" s="65"/>
      <c r="F6" s="69" t="s">
        <v>110</v>
      </c>
      <c r="G6" s="70" t="s">
        <v>209</v>
      </c>
      <c r="H6" s="71">
        <v>12</v>
      </c>
      <c r="I6" s="65"/>
      <c r="J6" s="69" t="s">
        <v>110</v>
      </c>
      <c r="K6" s="70" t="s">
        <v>273</v>
      </c>
      <c r="L6" s="71">
        <v>6</v>
      </c>
      <c r="M6" s="65"/>
      <c r="N6" s="69" t="s">
        <v>110</v>
      </c>
      <c r="O6" s="70" t="s">
        <v>202</v>
      </c>
      <c r="P6" s="71">
        <v>12</v>
      </c>
    </row>
    <row r="7" spans="2:16" ht="12.75" customHeight="1">
      <c r="B7" s="69" t="s">
        <v>111</v>
      </c>
      <c r="C7" s="70" t="s">
        <v>244</v>
      </c>
      <c r="D7" s="71">
        <v>0</v>
      </c>
      <c r="E7" s="65"/>
      <c r="F7" s="69" t="s">
        <v>111</v>
      </c>
      <c r="G7" s="70" t="s">
        <v>265</v>
      </c>
      <c r="H7" s="71">
        <v>0</v>
      </c>
      <c r="I7" s="65"/>
      <c r="J7" s="69" t="s">
        <v>111</v>
      </c>
      <c r="K7" s="70" t="s">
        <v>401</v>
      </c>
      <c r="L7" s="71">
        <v>12</v>
      </c>
      <c r="M7" s="65"/>
      <c r="N7" s="69" t="s">
        <v>111</v>
      </c>
      <c r="O7" s="70" t="s">
        <v>246</v>
      </c>
      <c r="P7" s="71">
        <v>3</v>
      </c>
    </row>
    <row r="8" spans="2:16" ht="12.75" customHeight="1">
      <c r="B8" s="69" t="s">
        <v>111</v>
      </c>
      <c r="C8" s="70" t="s">
        <v>386</v>
      </c>
      <c r="D8" s="71">
        <v>0</v>
      </c>
      <c r="E8" s="65"/>
      <c r="F8" s="69" t="s">
        <v>111</v>
      </c>
      <c r="G8" s="70" t="s">
        <v>523</v>
      </c>
      <c r="H8" s="71">
        <v>0</v>
      </c>
      <c r="I8" s="65"/>
      <c r="J8" s="69" t="s">
        <v>111</v>
      </c>
      <c r="K8" s="70" t="s">
        <v>308</v>
      </c>
      <c r="L8" s="71">
        <v>0</v>
      </c>
      <c r="M8" s="65"/>
      <c r="N8" s="69" t="s">
        <v>111</v>
      </c>
      <c r="O8" s="70" t="s">
        <v>300</v>
      </c>
      <c r="P8" s="71">
        <v>0</v>
      </c>
    </row>
    <row r="9" spans="2:16" ht="12.75" customHeight="1">
      <c r="B9" s="69" t="s">
        <v>112</v>
      </c>
      <c r="C9" s="70" t="s">
        <v>199</v>
      </c>
      <c r="D9" s="71">
        <v>9</v>
      </c>
      <c r="E9" s="65"/>
      <c r="F9" s="69" t="s">
        <v>112</v>
      </c>
      <c r="G9" s="70" t="s">
        <v>200</v>
      </c>
      <c r="H9" s="71">
        <v>0</v>
      </c>
      <c r="I9" s="65"/>
      <c r="J9" s="69" t="s">
        <v>112</v>
      </c>
      <c r="K9" s="70" t="s">
        <v>206</v>
      </c>
      <c r="L9" s="71">
        <v>0</v>
      </c>
      <c r="M9" s="65"/>
      <c r="N9" s="69" t="s">
        <v>112</v>
      </c>
      <c r="O9" s="70" t="s">
        <v>226</v>
      </c>
      <c r="P9" s="71">
        <v>3</v>
      </c>
    </row>
    <row r="10" spans="2:16" ht="12.75" customHeight="1">
      <c r="B10" s="69" t="s">
        <v>112</v>
      </c>
      <c r="C10" s="70" t="s">
        <v>346</v>
      </c>
      <c r="D10" s="71">
        <v>0</v>
      </c>
      <c r="E10" s="65"/>
      <c r="F10" s="69" t="s">
        <v>112</v>
      </c>
      <c r="G10" s="70" t="s">
        <v>440</v>
      </c>
      <c r="H10" s="71">
        <v>0</v>
      </c>
      <c r="I10" s="65"/>
      <c r="J10" s="69" t="s">
        <v>112</v>
      </c>
      <c r="K10" s="70" t="s">
        <v>580</v>
      </c>
      <c r="L10" s="71">
        <v>0</v>
      </c>
      <c r="M10" s="65"/>
      <c r="N10" s="69" t="s">
        <v>112</v>
      </c>
      <c r="O10" s="70" t="s">
        <v>234</v>
      </c>
      <c r="P10" s="71">
        <v>0</v>
      </c>
    </row>
    <row r="11" spans="2:16" ht="12.75" customHeight="1">
      <c r="B11" s="69" t="s">
        <v>112</v>
      </c>
      <c r="C11" s="70" t="s">
        <v>248</v>
      </c>
      <c r="D11" s="71">
        <v>6</v>
      </c>
      <c r="E11" s="65"/>
      <c r="F11" s="69" t="s">
        <v>112</v>
      </c>
      <c r="G11" s="70" t="s">
        <v>439</v>
      </c>
      <c r="H11" s="71">
        <v>0</v>
      </c>
      <c r="I11" s="65"/>
      <c r="J11" s="69" t="s">
        <v>112</v>
      </c>
      <c r="K11" s="70" t="s">
        <v>236</v>
      </c>
      <c r="L11" s="71">
        <v>0</v>
      </c>
      <c r="M11" s="65"/>
      <c r="N11" s="69" t="s">
        <v>112</v>
      </c>
      <c r="O11" s="70" t="s">
        <v>241</v>
      </c>
      <c r="P11" s="71">
        <v>0</v>
      </c>
    </row>
    <row r="12" spans="2:16" ht="12.75" customHeight="1">
      <c r="B12" s="69" t="s">
        <v>113</v>
      </c>
      <c r="C12" s="49" t="s">
        <v>388</v>
      </c>
      <c r="D12" s="71">
        <v>12</v>
      </c>
      <c r="E12" s="65"/>
      <c r="F12" s="69" t="s">
        <v>113</v>
      </c>
      <c r="G12" s="70" t="s">
        <v>268</v>
      </c>
      <c r="H12" s="71">
        <v>8</v>
      </c>
      <c r="I12" s="65"/>
      <c r="J12" s="69" t="s">
        <v>113</v>
      </c>
      <c r="K12" s="70" t="s">
        <v>237</v>
      </c>
      <c r="L12" s="71">
        <v>9</v>
      </c>
      <c r="M12" s="65"/>
      <c r="N12" s="69" t="s">
        <v>113</v>
      </c>
      <c r="O12" s="70" t="s">
        <v>525</v>
      </c>
      <c r="P12" s="71">
        <v>4</v>
      </c>
    </row>
    <row r="13" spans="2:16" ht="12.75" customHeight="1">
      <c r="B13" s="69" t="s">
        <v>114</v>
      </c>
      <c r="C13" s="70" t="s">
        <v>528</v>
      </c>
      <c r="D13" s="71">
        <v>0</v>
      </c>
      <c r="E13" s="65"/>
      <c r="F13" s="69" t="s">
        <v>114</v>
      </c>
      <c r="G13" s="70" t="s">
        <v>614</v>
      </c>
      <c r="H13" s="71">
        <v>0</v>
      </c>
      <c r="I13" s="65"/>
      <c r="J13" s="69" t="s">
        <v>114</v>
      </c>
      <c r="K13" s="70" t="s">
        <v>616</v>
      </c>
      <c r="L13" s="71">
        <v>0</v>
      </c>
      <c r="M13" s="65"/>
      <c r="N13" s="69" t="s">
        <v>114</v>
      </c>
      <c r="O13" s="70" t="s">
        <v>487</v>
      </c>
      <c r="P13" s="71">
        <v>0</v>
      </c>
    </row>
    <row r="14" spans="2:16" ht="12.75" customHeight="1">
      <c r="B14" s="69"/>
      <c r="C14" s="72" t="s">
        <v>28</v>
      </c>
      <c r="D14" s="73">
        <f>SUM(D6:D13)</f>
        <v>30</v>
      </c>
      <c r="E14" s="65"/>
      <c r="F14" s="69"/>
      <c r="G14" s="74" t="s">
        <v>28</v>
      </c>
      <c r="H14" s="73">
        <f>SUM(H6:H13)</f>
        <v>20</v>
      </c>
      <c r="I14" s="65"/>
      <c r="J14" s="69"/>
      <c r="K14" s="72" t="s">
        <v>28</v>
      </c>
      <c r="L14" s="73">
        <f>SUM(L6:L13)</f>
        <v>27</v>
      </c>
      <c r="M14" s="65"/>
      <c r="N14" s="69"/>
      <c r="O14" s="72" t="s">
        <v>28</v>
      </c>
      <c r="P14" s="73">
        <f>SUM(P6:P13)</f>
        <v>22</v>
      </c>
    </row>
    <row r="15" spans="2:16" ht="12.75" customHeight="1"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</row>
    <row r="16" spans="2:16" ht="12.75" customHeight="1"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</row>
    <row r="17" spans="2:16" ht="12.75" customHeight="1">
      <c r="B17" s="69" t="s">
        <v>110</v>
      </c>
      <c r="C17" s="70" t="s">
        <v>194</v>
      </c>
      <c r="D17" s="71">
        <v>1</v>
      </c>
      <c r="E17" s="65"/>
      <c r="F17" s="69" t="s">
        <v>110</v>
      </c>
      <c r="G17" s="70" t="s">
        <v>197</v>
      </c>
      <c r="H17" s="71">
        <v>15</v>
      </c>
      <c r="I17" s="65"/>
      <c r="J17" s="69" t="s">
        <v>110</v>
      </c>
      <c r="K17" s="70" t="s">
        <v>251</v>
      </c>
      <c r="L17" s="71">
        <v>12</v>
      </c>
      <c r="M17" s="65"/>
      <c r="N17" s="69" t="s">
        <v>110</v>
      </c>
      <c r="O17" s="70" t="s">
        <v>207</v>
      </c>
      <c r="P17" s="71">
        <v>12</v>
      </c>
    </row>
    <row r="18" spans="2:16" ht="12.75" customHeight="1">
      <c r="B18" s="69" t="s">
        <v>111</v>
      </c>
      <c r="C18" s="70" t="s">
        <v>210</v>
      </c>
      <c r="D18" s="71">
        <v>6</v>
      </c>
      <c r="E18" s="65"/>
      <c r="F18" s="69" t="s">
        <v>111</v>
      </c>
      <c r="G18" s="70" t="s">
        <v>431</v>
      </c>
      <c r="H18" s="71">
        <v>0</v>
      </c>
      <c r="I18" s="65"/>
      <c r="J18" s="69" t="s">
        <v>111</v>
      </c>
      <c r="K18" s="70" t="s">
        <v>391</v>
      </c>
      <c r="L18" s="71">
        <v>6</v>
      </c>
      <c r="M18" s="65"/>
      <c r="N18" s="69" t="s">
        <v>111</v>
      </c>
      <c r="O18" s="70" t="s">
        <v>255</v>
      </c>
      <c r="P18" s="71">
        <v>6</v>
      </c>
    </row>
    <row r="19" spans="2:16" ht="12.75" customHeight="1">
      <c r="B19" s="69" t="s">
        <v>111</v>
      </c>
      <c r="C19" s="70" t="s">
        <v>271</v>
      </c>
      <c r="D19" s="71">
        <v>0</v>
      </c>
      <c r="E19" s="65"/>
      <c r="F19" s="69" t="s">
        <v>111</v>
      </c>
      <c r="G19" s="70" t="s">
        <v>252</v>
      </c>
      <c r="H19" s="71">
        <v>6</v>
      </c>
      <c r="I19" s="65"/>
      <c r="J19" s="69" t="s">
        <v>111</v>
      </c>
      <c r="K19" s="70" t="s">
        <v>222</v>
      </c>
      <c r="L19" s="71">
        <v>9</v>
      </c>
      <c r="M19" s="65"/>
      <c r="N19" s="69" t="s">
        <v>111</v>
      </c>
      <c r="O19" s="70" t="s">
        <v>384</v>
      </c>
      <c r="P19" s="71">
        <v>12</v>
      </c>
    </row>
    <row r="20" spans="2:16" ht="12.75" customHeight="1">
      <c r="B20" s="69" t="s">
        <v>112</v>
      </c>
      <c r="C20" s="70" t="s">
        <v>279</v>
      </c>
      <c r="D20" s="71">
        <v>0</v>
      </c>
      <c r="E20" s="65"/>
      <c r="F20" s="69" t="s">
        <v>112</v>
      </c>
      <c r="G20" s="70" t="s">
        <v>538</v>
      </c>
      <c r="H20" s="71">
        <v>6</v>
      </c>
      <c r="I20" s="65"/>
      <c r="J20" s="69" t="s">
        <v>112</v>
      </c>
      <c r="K20" s="70" t="s">
        <v>298</v>
      </c>
      <c r="L20" s="71">
        <v>3</v>
      </c>
      <c r="M20" s="65"/>
      <c r="N20" s="69" t="s">
        <v>112</v>
      </c>
      <c r="O20" s="70" t="s">
        <v>297</v>
      </c>
      <c r="P20" s="71">
        <v>0</v>
      </c>
    </row>
    <row r="21" spans="2:16" ht="12.75" customHeight="1">
      <c r="B21" s="69" t="s">
        <v>112</v>
      </c>
      <c r="C21" s="70" t="s">
        <v>303</v>
      </c>
      <c r="D21" s="71">
        <v>0</v>
      </c>
      <c r="E21" s="65"/>
      <c r="F21" s="69" t="s">
        <v>112</v>
      </c>
      <c r="G21" s="70" t="s">
        <v>433</v>
      </c>
      <c r="H21" s="71">
        <v>0</v>
      </c>
      <c r="I21" s="65"/>
      <c r="J21" s="69" t="s">
        <v>112</v>
      </c>
      <c r="K21" s="70" t="s">
        <v>275</v>
      </c>
      <c r="L21" s="71">
        <v>0</v>
      </c>
      <c r="M21" s="65"/>
      <c r="N21" s="69" t="s">
        <v>112</v>
      </c>
      <c r="O21" s="70" t="s">
        <v>266</v>
      </c>
      <c r="P21" s="71">
        <v>0</v>
      </c>
    </row>
    <row r="22" spans="2:16" ht="12.75" customHeight="1">
      <c r="B22" s="69" t="s">
        <v>112</v>
      </c>
      <c r="C22" s="70" t="s">
        <v>444</v>
      </c>
      <c r="D22" s="71">
        <v>0</v>
      </c>
      <c r="E22" s="65"/>
      <c r="F22" s="69" t="s">
        <v>112</v>
      </c>
      <c r="G22" s="70" t="s">
        <v>435</v>
      </c>
      <c r="H22" s="71">
        <v>0</v>
      </c>
      <c r="I22" s="65"/>
      <c r="J22" s="69" t="s">
        <v>112</v>
      </c>
      <c r="K22" s="70" t="s">
        <v>393</v>
      </c>
      <c r="L22" s="71">
        <v>0</v>
      </c>
      <c r="M22" s="65"/>
      <c r="N22" s="69" t="s">
        <v>112</v>
      </c>
      <c r="O22" s="70" t="s">
        <v>205</v>
      </c>
      <c r="P22" s="71">
        <v>0</v>
      </c>
    </row>
    <row r="23" spans="2:16" ht="12.75" customHeight="1">
      <c r="B23" s="69" t="s">
        <v>113</v>
      </c>
      <c r="C23" s="70" t="s">
        <v>294</v>
      </c>
      <c r="D23" s="71">
        <v>2</v>
      </c>
      <c r="E23" s="65"/>
      <c r="F23" s="69" t="s">
        <v>113</v>
      </c>
      <c r="G23" s="70" t="s">
        <v>436</v>
      </c>
      <c r="H23" s="71">
        <v>16</v>
      </c>
      <c r="I23" s="65"/>
      <c r="J23" s="69" t="s">
        <v>113</v>
      </c>
      <c r="K23" s="70" t="s">
        <v>249</v>
      </c>
      <c r="L23" s="71">
        <v>0</v>
      </c>
      <c r="M23" s="65"/>
      <c r="N23" s="69" t="s">
        <v>113</v>
      </c>
      <c r="O23" s="70" t="s">
        <v>229</v>
      </c>
      <c r="P23" s="71">
        <v>1</v>
      </c>
    </row>
    <row r="24" spans="2:16" ht="12.75" customHeight="1">
      <c r="B24" s="69" t="s">
        <v>114</v>
      </c>
      <c r="C24" s="70" t="s">
        <v>484</v>
      </c>
      <c r="D24" s="71">
        <v>12</v>
      </c>
      <c r="E24" s="65"/>
      <c r="F24" s="69" t="s">
        <v>114</v>
      </c>
      <c r="G24" s="70" t="s">
        <v>536</v>
      </c>
      <c r="H24" s="71">
        <v>0</v>
      </c>
      <c r="I24" s="65"/>
      <c r="J24" s="69" t="s">
        <v>114</v>
      </c>
      <c r="K24" s="70" t="s">
        <v>613</v>
      </c>
      <c r="L24" s="71">
        <v>0</v>
      </c>
      <c r="M24" s="65"/>
      <c r="N24" s="69" t="s">
        <v>114</v>
      </c>
      <c r="O24" s="70" t="s">
        <v>459</v>
      </c>
      <c r="P24" s="71">
        <v>0</v>
      </c>
    </row>
    <row r="25" spans="2:16" ht="12.75" customHeight="1">
      <c r="B25" s="69"/>
      <c r="C25" s="72" t="s">
        <v>28</v>
      </c>
      <c r="D25" s="73">
        <f>SUM(D17:D24)</f>
        <v>21</v>
      </c>
      <c r="E25" s="65"/>
      <c r="F25" s="69"/>
      <c r="G25" s="74" t="s">
        <v>28</v>
      </c>
      <c r="H25" s="73">
        <f>SUM(H17:H24)</f>
        <v>43</v>
      </c>
      <c r="I25" s="65"/>
      <c r="J25" s="69"/>
      <c r="K25" s="72" t="s">
        <v>28</v>
      </c>
      <c r="L25" s="73">
        <f>SUM(L17:L24)</f>
        <v>30</v>
      </c>
      <c r="M25" s="65"/>
      <c r="N25" s="69"/>
      <c r="O25" s="72" t="s">
        <v>28</v>
      </c>
      <c r="P25" s="73">
        <f>SUM(P17:P24)</f>
        <v>31</v>
      </c>
    </row>
    <row r="26" spans="2:16" ht="12.75" customHeight="1"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</row>
    <row r="27" spans="2:16" ht="12.75" customHeight="1"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</row>
    <row r="28" spans="2:16" ht="12.75" customHeight="1">
      <c r="B28" s="69" t="s">
        <v>110</v>
      </c>
      <c r="C28" s="70" t="s">
        <v>299</v>
      </c>
      <c r="D28" s="71">
        <v>14</v>
      </c>
      <c r="E28" s="65"/>
      <c r="F28" s="69" t="s">
        <v>110</v>
      </c>
      <c r="G28" s="70" t="s">
        <v>263</v>
      </c>
      <c r="H28" s="71">
        <v>9</v>
      </c>
      <c r="I28" s="65"/>
      <c r="J28" s="69" t="s">
        <v>110</v>
      </c>
      <c r="K28" s="70" t="s">
        <v>238</v>
      </c>
      <c r="L28" s="71">
        <v>3</v>
      </c>
      <c r="M28" s="65"/>
      <c r="N28" s="69" t="s">
        <v>110</v>
      </c>
      <c r="O28" s="70" t="s">
        <v>396</v>
      </c>
      <c r="P28" s="71">
        <v>6</v>
      </c>
    </row>
    <row r="29" spans="2:16" ht="12.75" customHeight="1">
      <c r="B29" s="69" t="s">
        <v>111</v>
      </c>
      <c r="C29" s="70" t="s">
        <v>284</v>
      </c>
      <c r="D29" s="71">
        <v>0</v>
      </c>
      <c r="E29" s="65"/>
      <c r="F29" s="69" t="s">
        <v>111</v>
      </c>
      <c r="G29" s="70" t="s">
        <v>201</v>
      </c>
      <c r="H29" s="71">
        <v>0</v>
      </c>
      <c r="I29" s="65"/>
      <c r="J29" s="69" t="s">
        <v>111</v>
      </c>
      <c r="K29" s="70" t="s">
        <v>259</v>
      </c>
      <c r="L29" s="71">
        <v>0</v>
      </c>
      <c r="M29" s="65"/>
      <c r="N29" s="69" t="s">
        <v>111</v>
      </c>
      <c r="O29" s="70" t="s">
        <v>274</v>
      </c>
      <c r="P29" s="71">
        <v>6</v>
      </c>
    </row>
    <row r="30" spans="2:16" ht="12.75" customHeight="1">
      <c r="B30" s="69" t="s">
        <v>111</v>
      </c>
      <c r="C30" s="70" t="s">
        <v>203</v>
      </c>
      <c r="D30" s="71">
        <v>0</v>
      </c>
      <c r="E30" s="65"/>
      <c r="F30" s="69" t="s">
        <v>111</v>
      </c>
      <c r="G30" s="70" t="s">
        <v>446</v>
      </c>
      <c r="H30" s="71">
        <v>12</v>
      </c>
      <c r="I30" s="65"/>
      <c r="J30" s="69" t="s">
        <v>111</v>
      </c>
      <c r="K30" s="70" t="s">
        <v>421</v>
      </c>
      <c r="L30" s="71">
        <v>0</v>
      </c>
      <c r="M30" s="65"/>
      <c r="N30" s="69" t="s">
        <v>111</v>
      </c>
      <c r="O30" s="70" t="s">
        <v>218</v>
      </c>
      <c r="P30" s="71">
        <v>6</v>
      </c>
    </row>
    <row r="31" spans="2:16" ht="12.75" customHeight="1">
      <c r="B31" s="69" t="s">
        <v>112</v>
      </c>
      <c r="C31" s="70" t="s">
        <v>208</v>
      </c>
      <c r="D31" s="71">
        <v>3</v>
      </c>
      <c r="E31" s="65"/>
      <c r="F31" s="69" t="s">
        <v>112</v>
      </c>
      <c r="G31" s="70" t="s">
        <v>219</v>
      </c>
      <c r="H31" s="71">
        <v>0</v>
      </c>
      <c r="I31" s="65"/>
      <c r="J31" s="69" t="s">
        <v>112</v>
      </c>
      <c r="K31" s="70" t="s">
        <v>200</v>
      </c>
      <c r="L31" s="71">
        <v>0</v>
      </c>
      <c r="M31" s="65"/>
      <c r="N31" s="69" t="s">
        <v>112</v>
      </c>
      <c r="O31" s="70" t="s">
        <v>220</v>
      </c>
      <c r="P31" s="71">
        <v>0</v>
      </c>
    </row>
    <row r="32" spans="2:16" ht="12.75" customHeight="1"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0</v>
      </c>
      <c r="I32" s="65"/>
      <c r="J32" s="69" t="s">
        <v>112</v>
      </c>
      <c r="K32" s="70" t="s">
        <v>260</v>
      </c>
      <c r="L32" s="71">
        <v>0</v>
      </c>
      <c r="M32" s="65"/>
      <c r="N32" s="69" t="s">
        <v>112</v>
      </c>
      <c r="O32" s="70" t="s">
        <v>311</v>
      </c>
      <c r="P32" s="71">
        <v>0</v>
      </c>
    </row>
    <row r="33" spans="2:16" ht="12.75" customHeight="1">
      <c r="B33" s="69" t="s">
        <v>112</v>
      </c>
      <c r="C33" s="70" t="s">
        <v>490</v>
      </c>
      <c r="D33" s="71">
        <v>3</v>
      </c>
      <c r="E33" s="65"/>
      <c r="F33" s="69" t="s">
        <v>112</v>
      </c>
      <c r="G33" s="70" t="s">
        <v>581</v>
      </c>
      <c r="H33" s="71">
        <v>0</v>
      </c>
      <c r="I33" s="65"/>
      <c r="J33" s="69" t="s">
        <v>112</v>
      </c>
      <c r="K33" s="70" t="s">
        <v>347</v>
      </c>
      <c r="L33" s="71">
        <v>0</v>
      </c>
      <c r="M33" s="65"/>
      <c r="N33" s="69" t="s">
        <v>112</v>
      </c>
      <c r="O33" s="70" t="s">
        <v>292</v>
      </c>
      <c r="P33" s="71">
        <v>0</v>
      </c>
    </row>
    <row r="34" spans="2:16" ht="12.75" customHeight="1">
      <c r="B34" s="69" t="s">
        <v>113</v>
      </c>
      <c r="C34" s="70" t="s">
        <v>196</v>
      </c>
      <c r="D34" s="71">
        <v>4</v>
      </c>
      <c r="E34" s="65"/>
      <c r="F34" s="69" t="s">
        <v>113</v>
      </c>
      <c r="G34" s="70" t="s">
        <v>348</v>
      </c>
      <c r="H34" s="71">
        <v>8</v>
      </c>
      <c r="I34" s="65"/>
      <c r="J34" s="69" t="s">
        <v>113</v>
      </c>
      <c r="K34" s="70" t="s">
        <v>305</v>
      </c>
      <c r="L34" s="71">
        <v>13</v>
      </c>
      <c r="M34" s="65"/>
      <c r="N34" s="69" t="s">
        <v>113</v>
      </c>
      <c r="O34" s="70" t="s">
        <v>287</v>
      </c>
      <c r="P34" s="71">
        <v>11</v>
      </c>
    </row>
    <row r="35" spans="2:16" ht="12.75" customHeight="1"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0</v>
      </c>
      <c r="M35" s="65"/>
      <c r="N35" s="69" t="s">
        <v>114</v>
      </c>
      <c r="O35" s="70" t="s">
        <v>481</v>
      </c>
      <c r="P35" s="71">
        <v>0</v>
      </c>
    </row>
    <row r="36" spans="2:16" ht="12.75" customHeight="1">
      <c r="B36" s="69"/>
      <c r="C36" s="72" t="s">
        <v>28</v>
      </c>
      <c r="D36" s="73">
        <f>SUM(D28:D35)</f>
        <v>24</v>
      </c>
      <c r="E36" s="65"/>
      <c r="F36" s="69"/>
      <c r="G36" s="72" t="s">
        <v>28</v>
      </c>
      <c r="H36" s="73">
        <f>SUM(H28:H35)</f>
        <v>29</v>
      </c>
      <c r="I36" s="65"/>
      <c r="J36" s="69"/>
      <c r="K36" s="72" t="s">
        <v>28</v>
      </c>
      <c r="L36" s="73">
        <f>SUM(L28:L35)</f>
        <v>16</v>
      </c>
      <c r="M36" s="65"/>
      <c r="N36" s="364"/>
      <c r="O36" s="74" t="s">
        <v>28</v>
      </c>
      <c r="P36" s="73">
        <f>SUM(P28:P35)</f>
        <v>29</v>
      </c>
    </row>
    <row r="37" spans="2:16" ht="12.75" customHeight="1"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</row>
    <row r="38" spans="2:16" ht="12.75" customHeight="1"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405" t="s">
        <v>460</v>
      </c>
      <c r="M38" s="65"/>
      <c r="N38" s="599" t="s">
        <v>160</v>
      </c>
      <c r="O38" s="599"/>
      <c r="P38" s="68" t="s">
        <v>460</v>
      </c>
    </row>
    <row r="39" spans="2:16" ht="12.75" customHeight="1">
      <c r="B39" s="79" t="s">
        <v>110</v>
      </c>
      <c r="C39" s="80" t="s">
        <v>282</v>
      </c>
      <c r="D39" s="71">
        <v>0</v>
      </c>
      <c r="E39" s="65"/>
      <c r="F39" s="69" t="s">
        <v>110</v>
      </c>
      <c r="G39" s="70" t="s">
        <v>221</v>
      </c>
      <c r="H39" s="71">
        <v>4</v>
      </c>
      <c r="I39" s="65"/>
      <c r="J39" s="69" t="s">
        <v>110</v>
      </c>
      <c r="K39" s="70" t="s">
        <v>269</v>
      </c>
      <c r="L39" s="71">
        <v>6</v>
      </c>
      <c r="M39" s="65"/>
      <c r="N39" s="69" t="s">
        <v>110</v>
      </c>
      <c r="O39" s="70" t="s">
        <v>449</v>
      </c>
      <c r="P39" s="71">
        <v>6</v>
      </c>
    </row>
    <row r="40" spans="2:16" ht="12.75" customHeight="1">
      <c r="B40" s="79" t="s">
        <v>111</v>
      </c>
      <c r="C40" s="80" t="s">
        <v>306</v>
      </c>
      <c r="D40" s="71">
        <v>0</v>
      </c>
      <c r="E40" s="65"/>
      <c r="F40" s="69" t="s">
        <v>111</v>
      </c>
      <c r="G40" s="70" t="s">
        <v>310</v>
      </c>
      <c r="H40" s="71">
        <v>12</v>
      </c>
      <c r="I40" s="65"/>
      <c r="J40" s="69" t="s">
        <v>111</v>
      </c>
      <c r="K40" s="70" t="s">
        <v>253</v>
      </c>
      <c r="L40" s="71">
        <v>6</v>
      </c>
      <c r="M40" s="65"/>
      <c r="N40" s="69" t="s">
        <v>111</v>
      </c>
      <c r="O40" s="70" t="s">
        <v>264</v>
      </c>
      <c r="P40" s="71">
        <v>0</v>
      </c>
    </row>
    <row r="41" spans="2:16" ht="12.75" customHeight="1">
      <c r="B41" s="79" t="s">
        <v>111</v>
      </c>
      <c r="C41" s="80" t="s">
        <v>414</v>
      </c>
      <c r="D41" s="71">
        <v>0</v>
      </c>
      <c r="E41" s="65"/>
      <c r="F41" s="69" t="s">
        <v>111</v>
      </c>
      <c r="G41" s="70" t="s">
        <v>425</v>
      </c>
      <c r="H41" s="71">
        <v>0</v>
      </c>
      <c r="I41" s="65"/>
      <c r="J41" s="69" t="s">
        <v>111</v>
      </c>
      <c r="K41" s="70" t="s">
        <v>455</v>
      </c>
      <c r="L41" s="71">
        <v>0</v>
      </c>
      <c r="M41" s="65"/>
      <c r="N41" s="69" t="s">
        <v>111</v>
      </c>
      <c r="O41" s="70" t="s">
        <v>233</v>
      </c>
      <c r="P41" s="71">
        <v>6</v>
      </c>
    </row>
    <row r="42" spans="2:16" ht="12.75" customHeight="1">
      <c r="B42" s="79" t="s">
        <v>112</v>
      </c>
      <c r="C42" s="80" t="s">
        <v>286</v>
      </c>
      <c r="D42" s="71">
        <v>9</v>
      </c>
      <c r="E42" s="65"/>
      <c r="F42" s="69" t="s">
        <v>112</v>
      </c>
      <c r="G42" s="70" t="s">
        <v>301</v>
      </c>
      <c r="H42" s="71">
        <v>0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296</v>
      </c>
      <c r="P42" s="71">
        <v>0</v>
      </c>
    </row>
    <row r="43" spans="2:16" ht="12.75" customHeight="1">
      <c r="B43" s="79" t="s">
        <v>112</v>
      </c>
      <c r="C43" s="80" t="s">
        <v>417</v>
      </c>
      <c r="D43" s="71">
        <v>6</v>
      </c>
      <c r="E43" s="65"/>
      <c r="F43" s="69" t="s">
        <v>112</v>
      </c>
      <c r="G43" s="70" t="s">
        <v>427</v>
      </c>
      <c r="H43" s="71">
        <v>0</v>
      </c>
      <c r="I43" s="65"/>
      <c r="J43" s="69" t="s">
        <v>112</v>
      </c>
      <c r="K43" s="70" t="s">
        <v>457</v>
      </c>
      <c r="L43" s="71">
        <v>3</v>
      </c>
      <c r="M43" s="65"/>
      <c r="N43" s="69" t="s">
        <v>112</v>
      </c>
      <c r="O43" s="70" t="s">
        <v>240</v>
      </c>
      <c r="P43" s="71">
        <v>0</v>
      </c>
    </row>
    <row r="44" spans="2:16" ht="12.75" customHeight="1">
      <c r="B44" s="79" t="s">
        <v>112</v>
      </c>
      <c r="C44" s="80" t="s">
        <v>280</v>
      </c>
      <c r="D44" s="71">
        <v>3</v>
      </c>
      <c r="E44" s="65"/>
      <c r="F44" s="69" t="s">
        <v>112</v>
      </c>
      <c r="G44" s="70" t="s">
        <v>524</v>
      </c>
      <c r="H44" s="71">
        <v>0</v>
      </c>
      <c r="I44" s="65"/>
      <c r="J44" s="69" t="s">
        <v>112</v>
      </c>
      <c r="K44" s="70" t="s">
        <v>295</v>
      </c>
      <c r="L44" s="71">
        <v>3</v>
      </c>
      <c r="M44" s="65"/>
      <c r="N44" s="69" t="s">
        <v>112</v>
      </c>
      <c r="O44" s="70" t="s">
        <v>256</v>
      </c>
      <c r="P44" s="71">
        <v>0</v>
      </c>
    </row>
    <row r="45" spans="2:16" ht="12.75" customHeight="1">
      <c r="B45" s="79" t="s">
        <v>113</v>
      </c>
      <c r="C45" s="80" t="s">
        <v>307</v>
      </c>
      <c r="D45" s="71">
        <v>5</v>
      </c>
      <c r="E45" s="65"/>
      <c r="F45" s="69" t="s">
        <v>113</v>
      </c>
      <c r="G45" s="70" t="s">
        <v>198</v>
      </c>
      <c r="H45" s="71">
        <v>6</v>
      </c>
      <c r="I45" s="65"/>
      <c r="J45" s="69" t="s">
        <v>113</v>
      </c>
      <c r="K45" s="70" t="s">
        <v>262</v>
      </c>
      <c r="L45" s="71">
        <v>6</v>
      </c>
      <c r="M45" s="65"/>
      <c r="N45" s="69" t="s">
        <v>113</v>
      </c>
      <c r="O45" s="70" t="s">
        <v>343</v>
      </c>
      <c r="P45" s="71">
        <v>6</v>
      </c>
    </row>
    <row r="46" spans="2:16" ht="12.75" customHeight="1"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615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0</v>
      </c>
    </row>
    <row r="47" spans="2:16" ht="12.75" customHeight="1">
      <c r="B47" s="69"/>
      <c r="C47" s="72" t="s">
        <v>28</v>
      </c>
      <c r="D47" s="73">
        <f>SUM(D39:D46)</f>
        <v>23</v>
      </c>
      <c r="E47" s="65"/>
      <c r="F47" s="69"/>
      <c r="G47" s="72" t="s">
        <v>28</v>
      </c>
      <c r="H47" s="73">
        <f>SUM(H39:H46)</f>
        <v>22</v>
      </c>
      <c r="I47" s="65"/>
      <c r="J47" s="69"/>
      <c r="K47" s="72" t="s">
        <v>28</v>
      </c>
      <c r="L47" s="73">
        <f>SUM(L39:L46)</f>
        <v>24</v>
      </c>
      <c r="M47" s="65"/>
      <c r="N47" s="69"/>
      <c r="O47" s="72" t="s">
        <v>28</v>
      </c>
      <c r="P47" s="73">
        <f>SUM(P39:P46)</f>
        <v>18</v>
      </c>
    </row>
    <row r="48" spans="2:16" ht="12.75" customHeight="1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</row>
    <row r="49" spans="2:20" ht="12.75" customHeight="1">
      <c r="B49" s="601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81</v>
      </c>
      <c r="P49" s="83"/>
    </row>
    <row r="50" spans="2:20" ht="12.75" customHeight="1">
      <c r="B50" s="445"/>
      <c r="C50" s="378" t="s">
        <v>21</v>
      </c>
      <c r="D50" s="381">
        <f>D25</f>
        <v>21</v>
      </c>
      <c r="E50" s="377"/>
      <c r="F50" s="378"/>
      <c r="G50" s="378" t="s">
        <v>160</v>
      </c>
      <c r="H50" s="381">
        <f>P47</f>
        <v>18</v>
      </c>
      <c r="I50" s="377"/>
      <c r="J50" s="450"/>
      <c r="K50" s="378" t="s">
        <v>610</v>
      </c>
      <c r="L50" s="381">
        <f>H14</f>
        <v>20</v>
      </c>
      <c r="M50" s="377"/>
      <c r="N50" s="473" t="s">
        <v>32</v>
      </c>
      <c r="O50" s="378" t="s">
        <v>608</v>
      </c>
      <c r="P50" s="386">
        <f>H25</f>
        <v>43</v>
      </c>
      <c r="R50" s="614"/>
      <c r="S50" s="614"/>
      <c r="T50" s="614"/>
    </row>
    <row r="51" spans="2:20" ht="12.75" customHeight="1">
      <c r="B51" s="456" t="s">
        <v>32</v>
      </c>
      <c r="C51" s="375" t="s">
        <v>467</v>
      </c>
      <c r="D51" s="376">
        <f>P36</f>
        <v>29</v>
      </c>
      <c r="E51" s="376"/>
      <c r="F51" s="99" t="s">
        <v>32</v>
      </c>
      <c r="G51" s="375" t="s">
        <v>611</v>
      </c>
      <c r="H51" s="376">
        <f>L47</f>
        <v>24</v>
      </c>
      <c r="I51" s="383"/>
      <c r="J51" s="242" t="s">
        <v>83</v>
      </c>
      <c r="K51" s="375" t="s">
        <v>25</v>
      </c>
      <c r="L51" s="376">
        <f>L25</f>
        <v>30</v>
      </c>
      <c r="M51" s="383"/>
      <c r="N51" s="304"/>
      <c r="O51" s="375" t="s">
        <v>379</v>
      </c>
      <c r="P51" s="384">
        <f>H47</f>
        <v>22</v>
      </c>
      <c r="R51" s="614"/>
      <c r="S51" s="614"/>
      <c r="T51" s="614"/>
    </row>
    <row r="52" spans="2:20" ht="12.75" customHeight="1">
      <c r="B52" s="447"/>
      <c r="C52" s="385"/>
      <c r="D52" s="385"/>
      <c r="E52" s="383"/>
      <c r="F52" s="460"/>
      <c r="G52" s="385"/>
      <c r="H52" s="385"/>
      <c r="I52" s="383"/>
      <c r="J52" s="451"/>
      <c r="K52" s="385"/>
      <c r="L52" s="385"/>
      <c r="M52" s="383"/>
      <c r="N52" s="460"/>
      <c r="O52" s="385"/>
      <c r="P52" s="388"/>
      <c r="R52" s="614"/>
      <c r="S52" s="614"/>
      <c r="T52" s="614"/>
    </row>
    <row r="53" spans="2:20" ht="12.75" customHeight="1">
      <c r="B53" s="456" t="s">
        <v>32</v>
      </c>
      <c r="C53" s="375" t="s">
        <v>612</v>
      </c>
      <c r="D53" s="376">
        <f>P14</f>
        <v>22</v>
      </c>
      <c r="E53" s="383"/>
      <c r="F53" s="99"/>
      <c r="G53" s="375" t="s">
        <v>115</v>
      </c>
      <c r="H53" s="376">
        <f>D14</f>
        <v>30</v>
      </c>
      <c r="I53" s="383"/>
      <c r="J53" s="304" t="s">
        <v>32</v>
      </c>
      <c r="K53" s="375" t="s">
        <v>471</v>
      </c>
      <c r="L53" s="376">
        <f>H36</f>
        <v>29</v>
      </c>
      <c r="M53" s="383"/>
      <c r="N53" s="469" t="s">
        <v>83</v>
      </c>
      <c r="O53" s="375" t="s">
        <v>20</v>
      </c>
      <c r="P53" s="384">
        <f>L14</f>
        <v>27</v>
      </c>
      <c r="R53" s="614"/>
      <c r="S53" s="614"/>
      <c r="T53" s="614"/>
    </row>
    <row r="54" spans="2:20" ht="12.75" customHeight="1">
      <c r="B54" s="449"/>
      <c r="C54" s="379" t="s">
        <v>19</v>
      </c>
      <c r="D54" s="380">
        <f>L36</f>
        <v>16</v>
      </c>
      <c r="E54" s="379"/>
      <c r="F54" s="471" t="s">
        <v>83</v>
      </c>
      <c r="G54" s="379" t="s">
        <v>530</v>
      </c>
      <c r="H54" s="380">
        <f>D47</f>
        <v>23</v>
      </c>
      <c r="I54" s="387"/>
      <c r="J54" s="472"/>
      <c r="K54" s="379" t="s">
        <v>159</v>
      </c>
      <c r="L54" s="380">
        <f>D36</f>
        <v>24</v>
      </c>
      <c r="M54" s="387"/>
      <c r="N54" s="305"/>
      <c r="O54" s="379" t="s">
        <v>609</v>
      </c>
      <c r="P54" s="382">
        <f>P25</f>
        <v>31</v>
      </c>
      <c r="R54" s="614"/>
      <c r="S54" s="614"/>
      <c r="T54" s="614"/>
    </row>
    <row r="55" spans="2:20" ht="12.75" customHeight="1"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R55" s="614"/>
      <c r="S55" s="614"/>
      <c r="T55" s="614"/>
    </row>
    <row r="56" spans="2:20" ht="12.75" customHeight="1">
      <c r="B56" s="594" t="s">
        <v>124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R56" s="614"/>
      <c r="S56" s="614"/>
      <c r="T56" s="614"/>
    </row>
    <row r="57" spans="2:20" ht="12.75" customHeight="1">
      <c r="B57" s="108" t="s">
        <v>162</v>
      </c>
      <c r="C57" s="109"/>
      <c r="D57" s="81">
        <f>$H$25</f>
        <v>43</v>
      </c>
      <c r="E57" s="65"/>
      <c r="F57" s="596" t="s">
        <v>618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R57" s="614"/>
      <c r="S57" s="614"/>
      <c r="T57" s="614"/>
    </row>
    <row r="58" spans="2:20" ht="12.75" customHeight="1">
      <c r="B58" s="465" t="s">
        <v>120</v>
      </c>
      <c r="C58" s="466"/>
      <c r="D58" s="81">
        <f>$P$25</f>
        <v>31</v>
      </c>
      <c r="E58" s="65"/>
      <c r="F58" s="596" t="s">
        <v>619</v>
      </c>
      <c r="G58" s="597"/>
      <c r="H58" s="597"/>
      <c r="I58" s="597"/>
      <c r="J58" s="597"/>
      <c r="K58" s="597"/>
      <c r="L58" s="598"/>
      <c r="M58" s="112"/>
      <c r="N58" s="95" t="s">
        <v>113</v>
      </c>
      <c r="O58" s="91" t="s">
        <v>436</v>
      </c>
      <c r="P58" s="97">
        <f>MAX(D6:D12,H6:H12,L6:L12,P6:P12,D17:D23,H17:H23,L17:L23,P17:P23,D28:D34,H28:H34,L28:L34,P28:P34,D39:D45,H39:H45,L39:L45,P39:P45)</f>
        <v>16</v>
      </c>
    </row>
    <row r="59" spans="2:20" ht="12.75" customHeight="1">
      <c r="B59" s="467" t="s">
        <v>115</v>
      </c>
      <c r="C59" s="468"/>
      <c r="D59" s="81">
        <f>$D$14</f>
        <v>30</v>
      </c>
      <c r="E59" s="65"/>
      <c r="F59" s="596" t="s">
        <v>620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</row>
    <row r="60" spans="2:20" ht="12.75" customHeight="1">
      <c r="B60" s="465" t="s">
        <v>25</v>
      </c>
      <c r="C60" s="466"/>
      <c r="D60" s="81">
        <f>$L$25</f>
        <v>30</v>
      </c>
      <c r="E60" s="65"/>
      <c r="F60" s="596" t="s">
        <v>621</v>
      </c>
      <c r="G60" s="597"/>
      <c r="H60" s="597"/>
      <c r="I60" s="597"/>
      <c r="J60" s="597"/>
      <c r="K60" s="597"/>
      <c r="L60" s="598"/>
      <c r="M60" s="112"/>
      <c r="N60" s="95" t="s">
        <v>162</v>
      </c>
      <c r="O60" s="89"/>
      <c r="P60" s="97">
        <f>MAX(D14,H14,L14,P14,D25,H25,L25,P25,D36,H36,L36,P36,D47,H47,L47,P47)</f>
        <v>43</v>
      </c>
    </row>
    <row r="61" spans="2:20" ht="12.75" customHeight="1">
      <c r="B61" s="108" t="s">
        <v>84</v>
      </c>
      <c r="C61" s="109"/>
      <c r="D61" s="81">
        <f>$P$36</f>
        <v>29</v>
      </c>
      <c r="E61" s="65"/>
      <c r="F61" s="596" t="s">
        <v>623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</row>
    <row r="62" spans="2:20" ht="12.75" customHeight="1">
      <c r="B62" s="108" t="s">
        <v>24</v>
      </c>
      <c r="C62" s="109"/>
      <c r="D62" s="81">
        <f>$H$36</f>
        <v>29</v>
      </c>
      <c r="E62" s="65"/>
      <c r="F62" s="596" t="s">
        <v>624</v>
      </c>
      <c r="G62" s="597"/>
      <c r="H62" s="597"/>
      <c r="I62" s="597"/>
      <c r="J62" s="597"/>
      <c r="K62" s="597"/>
      <c r="L62" s="598"/>
      <c r="M62" s="112"/>
      <c r="N62" s="95" t="s">
        <v>19</v>
      </c>
      <c r="O62" s="89"/>
      <c r="P62" s="97">
        <f>MIN(D14,H14,L14,P14,D25,H25,L25,P25,D36,H36,L36,P36,D47,H47,L47,P47)</f>
        <v>16</v>
      </c>
    </row>
    <row r="63" spans="2:20" ht="12.75" customHeight="1">
      <c r="B63" s="108" t="s">
        <v>20</v>
      </c>
      <c r="C63" s="109"/>
      <c r="D63" s="81">
        <f>$L$14</f>
        <v>27</v>
      </c>
      <c r="E63" s="65"/>
      <c r="F63" s="596" t="s">
        <v>628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</row>
    <row r="64" spans="2:20" ht="12.75" customHeight="1">
      <c r="B64" s="108" t="s">
        <v>159</v>
      </c>
      <c r="C64" s="109"/>
      <c r="D64" s="81">
        <f>$D$36</f>
        <v>24</v>
      </c>
      <c r="E64" s="65"/>
      <c r="F64" s="596" t="s">
        <v>629</v>
      </c>
      <c r="G64" s="597"/>
      <c r="H64" s="597"/>
      <c r="I64" s="597"/>
      <c r="J64" s="597"/>
      <c r="K64" s="597"/>
      <c r="L64" s="598"/>
      <c r="M64" s="112"/>
      <c r="N64" s="232" t="s">
        <v>21</v>
      </c>
      <c r="O64" s="233"/>
      <c r="P64" s="114">
        <v>-19</v>
      </c>
    </row>
    <row r="65" spans="2:31" ht="12.75" customHeight="1">
      <c r="B65" s="108" t="s">
        <v>161</v>
      </c>
      <c r="C65" s="109"/>
      <c r="D65" s="81">
        <f>$L$47</f>
        <v>24</v>
      </c>
      <c r="E65" s="65"/>
      <c r="F65" s="596" t="s">
        <v>627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</row>
    <row r="66" spans="2:31" ht="12.75" customHeight="1">
      <c r="B66" s="108" t="s">
        <v>58</v>
      </c>
      <c r="C66" s="109"/>
      <c r="D66" s="81">
        <f>$D$47</f>
        <v>23</v>
      </c>
      <c r="E66" s="65"/>
      <c r="F66" s="596" t="s">
        <v>630</v>
      </c>
      <c r="G66" s="597"/>
      <c r="H66" s="597"/>
      <c r="I66" s="597"/>
      <c r="J66" s="597"/>
      <c r="K66" s="597"/>
      <c r="L66" s="598"/>
      <c r="M66" s="112"/>
      <c r="N66" s="104" t="s">
        <v>125</v>
      </c>
      <c r="O66" s="106"/>
      <c r="P66" s="115"/>
    </row>
    <row r="67" spans="2:31" ht="12.75" customHeight="1">
      <c r="B67" s="108" t="s">
        <v>379</v>
      </c>
      <c r="C67" s="109"/>
      <c r="D67" s="81">
        <f>$H$47</f>
        <v>22</v>
      </c>
      <c r="E67" s="65"/>
      <c r="F67" s="596" t="s">
        <v>631</v>
      </c>
      <c r="G67" s="597"/>
      <c r="H67" s="597"/>
      <c r="I67" s="597"/>
      <c r="J67" s="597"/>
      <c r="K67" s="597"/>
      <c r="L67" s="598"/>
      <c r="M67" s="112"/>
      <c r="N67" s="617" t="s">
        <v>635</v>
      </c>
      <c r="O67" s="618"/>
      <c r="P67" s="619"/>
      <c r="R67" s="89"/>
      <c r="S67" s="90"/>
      <c r="T67" s="91"/>
      <c r="U67" s="250"/>
      <c r="V67" s="89"/>
      <c r="W67" s="90"/>
      <c r="X67" s="91"/>
      <c r="Y67" s="250"/>
      <c r="Z67" s="89"/>
      <c r="AA67" s="90"/>
      <c r="AB67" s="91"/>
      <c r="AC67" s="107"/>
      <c r="AD67" s="89"/>
      <c r="AE67" s="90"/>
    </row>
    <row r="68" spans="2:31" ht="12.75" customHeight="1">
      <c r="B68" s="108" t="s">
        <v>26</v>
      </c>
      <c r="C68" s="109"/>
      <c r="D68" s="81">
        <f>$P$14</f>
        <v>22</v>
      </c>
      <c r="E68" s="65"/>
      <c r="F68" s="596" t="s">
        <v>632</v>
      </c>
      <c r="G68" s="597"/>
      <c r="H68" s="597"/>
      <c r="I68" s="597"/>
      <c r="J68" s="597"/>
      <c r="K68" s="597"/>
      <c r="L68" s="598"/>
      <c r="M68" s="112"/>
      <c r="N68" s="613" t="s">
        <v>634</v>
      </c>
      <c r="O68" s="614"/>
      <c r="P68" s="615"/>
      <c r="R68" s="89"/>
      <c r="S68" s="90"/>
      <c r="T68" s="90"/>
      <c r="U68" s="250"/>
      <c r="V68" s="89"/>
      <c r="W68" s="90"/>
      <c r="X68" s="91"/>
      <c r="Y68" s="89"/>
      <c r="Z68" s="89"/>
      <c r="AA68" s="90"/>
      <c r="AB68" s="91"/>
      <c r="AC68" s="304"/>
      <c r="AD68" s="89"/>
      <c r="AE68" s="90"/>
    </row>
    <row r="69" spans="2:31" ht="12.75" customHeight="1">
      <c r="B69" s="108" t="s">
        <v>21</v>
      </c>
      <c r="C69" s="109"/>
      <c r="D69" s="81">
        <f>$D$25</f>
        <v>21</v>
      </c>
      <c r="E69" s="65"/>
      <c r="F69" s="596" t="s">
        <v>633</v>
      </c>
      <c r="G69" s="597"/>
      <c r="H69" s="597"/>
      <c r="I69" s="597"/>
      <c r="J69" s="597"/>
      <c r="K69" s="597"/>
      <c r="L69" s="598"/>
      <c r="M69" s="112"/>
      <c r="N69" s="613" t="s">
        <v>636</v>
      </c>
      <c r="O69" s="614"/>
      <c r="P69" s="615"/>
      <c r="R69" s="260"/>
      <c r="S69" s="260"/>
      <c r="T69" s="91"/>
      <c r="U69" s="248"/>
      <c r="V69" s="260"/>
      <c r="W69" s="260"/>
      <c r="X69" s="91"/>
      <c r="Y69" s="91"/>
      <c r="Z69" s="260"/>
      <c r="AA69" s="260"/>
      <c r="AB69" s="91"/>
      <c r="AC69" s="91"/>
      <c r="AD69" s="347"/>
      <c r="AE69" s="262"/>
    </row>
    <row r="70" spans="2:31" ht="12.75" customHeight="1">
      <c r="B70" s="108" t="s">
        <v>155</v>
      </c>
      <c r="C70" s="109"/>
      <c r="D70" s="81">
        <f>$H$14</f>
        <v>20</v>
      </c>
      <c r="E70" s="65"/>
      <c r="F70" s="596" t="s">
        <v>622</v>
      </c>
      <c r="G70" s="597"/>
      <c r="H70" s="597"/>
      <c r="I70" s="597"/>
      <c r="J70" s="597"/>
      <c r="K70" s="597"/>
      <c r="L70" s="598"/>
      <c r="M70" s="112"/>
      <c r="N70" s="613" t="s">
        <v>637</v>
      </c>
      <c r="O70" s="614"/>
      <c r="P70" s="615"/>
      <c r="R70" s="89"/>
      <c r="S70" s="90"/>
      <c r="T70" s="91"/>
      <c r="U70" s="250"/>
      <c r="V70" s="89"/>
      <c r="W70" s="90"/>
      <c r="X70" s="91"/>
      <c r="Y70" s="304"/>
      <c r="Z70" s="89"/>
      <c r="AA70" s="90"/>
      <c r="AB70" s="91"/>
      <c r="AC70" s="107"/>
      <c r="AD70" s="89"/>
      <c r="AE70" s="90"/>
    </row>
    <row r="71" spans="2:31" ht="12.75" customHeight="1">
      <c r="B71" s="108" t="s">
        <v>160</v>
      </c>
      <c r="C71" s="109"/>
      <c r="D71" s="81">
        <f>$P$47</f>
        <v>18</v>
      </c>
      <c r="E71" s="65"/>
      <c r="F71" s="596" t="s">
        <v>626</v>
      </c>
      <c r="G71" s="597"/>
      <c r="H71" s="597"/>
      <c r="I71" s="597"/>
      <c r="J71" s="597"/>
      <c r="K71" s="597"/>
      <c r="L71" s="598"/>
      <c r="M71" s="112"/>
      <c r="N71" s="613" t="s">
        <v>638</v>
      </c>
      <c r="O71" s="614"/>
      <c r="P71" s="615"/>
      <c r="R71" s="89"/>
      <c r="S71" s="90"/>
      <c r="T71" s="89"/>
      <c r="U71" s="304"/>
      <c r="V71" s="89"/>
      <c r="W71" s="90"/>
      <c r="X71" s="91"/>
      <c r="Y71" s="89"/>
      <c r="Z71" s="89"/>
      <c r="AA71" s="90"/>
      <c r="AB71" s="91"/>
      <c r="AC71" s="304"/>
      <c r="AD71" s="89"/>
      <c r="AE71" s="90"/>
    </row>
    <row r="72" spans="2:31" ht="12.75" customHeight="1">
      <c r="B72" s="108" t="s">
        <v>19</v>
      </c>
      <c r="C72" s="109"/>
      <c r="D72" s="81">
        <f>$L$36</f>
        <v>16</v>
      </c>
      <c r="E72" s="65"/>
      <c r="F72" s="596" t="s">
        <v>625</v>
      </c>
      <c r="G72" s="597"/>
      <c r="H72" s="597"/>
      <c r="I72" s="597"/>
      <c r="J72" s="597"/>
      <c r="K72" s="597"/>
      <c r="L72" s="598"/>
      <c r="M72" s="112"/>
      <c r="N72" s="613" t="s">
        <v>639</v>
      </c>
      <c r="O72" s="614"/>
      <c r="P72" s="615"/>
    </row>
    <row r="73" spans="2:31" ht="12.75" customHeight="1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13" t="s">
        <v>640</v>
      </c>
      <c r="O73" s="614"/>
      <c r="P73" s="615"/>
    </row>
    <row r="74" spans="2:31" ht="12.75" customHeight="1"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3</v>
      </c>
      <c r="J74" s="237">
        <f>'wk3'!J74+I74</f>
        <v>16</v>
      </c>
      <c r="K74" s="640" t="s">
        <v>555</v>
      </c>
      <c r="L74" s="640"/>
      <c r="M74" s="65"/>
      <c r="N74" s="624" t="s">
        <v>641</v>
      </c>
      <c r="O74" s="625"/>
      <c r="P74" s="626"/>
    </row>
    <row r="75" spans="2:31" ht="12.75" customHeight="1">
      <c r="B75" s="611" t="s">
        <v>501</v>
      </c>
      <c r="C75" s="612"/>
      <c r="D75" s="116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5</v>
      </c>
      <c r="J75" s="120">
        <f>'wk3'!J75+I75</f>
        <v>16</v>
      </c>
      <c r="K75" s="640" t="s">
        <v>642</v>
      </c>
      <c r="L75" s="640"/>
      <c r="M75" s="65"/>
      <c r="N75" s="621" t="str">
        <f>'wk5'!$B$3</f>
        <v>ALL NFL TEAMS PLAYING</v>
      </c>
      <c r="O75" s="622"/>
      <c r="P75" s="623"/>
    </row>
    <row r="76" spans="2:31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</row>
  </sheetData>
  <sortState xmlns:xlrd2="http://schemas.microsoft.com/office/spreadsheetml/2017/richdata2" ref="B57:D72">
    <sortCondition descending="1" ref="D72"/>
  </sortState>
  <mergeCells count="59">
    <mergeCell ref="F1:L2"/>
    <mergeCell ref="N75:P75"/>
    <mergeCell ref="N71:P71"/>
    <mergeCell ref="N72:P72"/>
    <mergeCell ref="G75:H75"/>
    <mergeCell ref="K75:L75"/>
    <mergeCell ref="N73:P73"/>
    <mergeCell ref="F68:L68"/>
    <mergeCell ref="F69:L69"/>
    <mergeCell ref="F70:L70"/>
    <mergeCell ref="N74:P74"/>
    <mergeCell ref="N69:P69"/>
    <mergeCell ref="N70:P70"/>
    <mergeCell ref="N68:P68"/>
    <mergeCell ref="N67:P67"/>
    <mergeCell ref="F58:L58"/>
    <mergeCell ref="B75:C75"/>
    <mergeCell ref="F71:L71"/>
    <mergeCell ref="F72:L72"/>
    <mergeCell ref="G74:H74"/>
    <mergeCell ref="K74:L74"/>
    <mergeCell ref="B74:D74"/>
    <mergeCell ref="B1:C1"/>
    <mergeCell ref="B56:C56"/>
    <mergeCell ref="B49:N49"/>
    <mergeCell ref="J16:K16"/>
    <mergeCell ref="B5:C5"/>
    <mergeCell ref="F5:G5"/>
    <mergeCell ref="J5:K5"/>
    <mergeCell ref="B16:C16"/>
    <mergeCell ref="F16:G16"/>
    <mergeCell ref="B27:C27"/>
    <mergeCell ref="N16:O16"/>
    <mergeCell ref="F27:G27"/>
    <mergeCell ref="N27:O27"/>
    <mergeCell ref="J27:K27"/>
    <mergeCell ref="B38:C38"/>
    <mergeCell ref="F38:G38"/>
    <mergeCell ref="B3:E3"/>
    <mergeCell ref="J38:K38"/>
    <mergeCell ref="F61:L61"/>
    <mergeCell ref="F59:L59"/>
    <mergeCell ref="F60:L60"/>
    <mergeCell ref="N38:O38"/>
    <mergeCell ref="F57:L57"/>
    <mergeCell ref="F67:L67"/>
    <mergeCell ref="F64:L64"/>
    <mergeCell ref="F62:L62"/>
    <mergeCell ref="F63:L63"/>
    <mergeCell ref="F65:L65"/>
    <mergeCell ref="F66:L66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rintOptions horizontalCentered="1"/>
  <pageMargins left="0" right="0" top="0.09" bottom="0" header="0.13" footer="0.5"/>
  <pageSetup scale="78" orientation="portrait" r:id="rId1"/>
  <headerFooter alignWithMargins="0"/>
  <webPublishItems count="1">
    <webPublishItem id="10890" divId="04BDFLOfficialScoring_10890" sourceType="sheet" destinationFile="C:\Documents and Settings\default\My Documents\BDFL 2004\ScorePageW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6"/>
  <sheetViews>
    <sheetView view="pageBreakPreview" zoomScale="190" zoomScaleNormal="100" zoomScaleSheetLayoutView="190" workbookViewId="0">
      <selection activeCell="R60" sqref="R60"/>
    </sheetView>
  </sheetViews>
  <sheetFormatPr defaultRowHeight="12.75"/>
  <cols>
    <col min="1" max="1" width="2.42578125" style="5" customWidth="1"/>
    <col min="2" max="2" width="3.7109375" style="5" customWidth="1"/>
    <col min="3" max="3" width="15.7109375" style="5" customWidth="1"/>
    <col min="4" max="4" width="4.5703125" style="5" customWidth="1"/>
    <col min="5" max="5" width="2.7109375" style="5" customWidth="1"/>
    <col min="6" max="6" width="3.7109375" style="5" customWidth="1"/>
    <col min="7" max="7" width="15.7109375" style="5" customWidth="1"/>
    <col min="8" max="8" width="3.7109375" style="5" customWidth="1"/>
    <col min="9" max="9" width="2.7109375" style="5" customWidth="1"/>
    <col min="10" max="10" width="3.7109375" style="5" customWidth="1"/>
    <col min="11" max="11" width="15.7109375" style="5" customWidth="1"/>
    <col min="12" max="12" width="3.7109375" style="5" customWidth="1"/>
    <col min="13" max="13" width="2.7109375" style="5" customWidth="1"/>
    <col min="14" max="14" width="3.7109375" style="5" customWidth="1"/>
    <col min="15" max="15" width="15.7109375" style="5" customWidth="1"/>
    <col min="16" max="16" width="3.7109375" style="5" customWidth="1"/>
    <col min="17" max="17" width="2.42578125" style="5" customWidth="1"/>
    <col min="18" max="18" width="15.42578125" customWidth="1"/>
  </cols>
  <sheetData>
    <row r="1" spans="1:17" ht="12.75" customHeight="1">
      <c r="A1" s="23"/>
      <c r="B1" s="588">
        <f>'Team Totals'!$A$1</f>
        <v>2021</v>
      </c>
      <c r="C1" s="588"/>
      <c r="D1" s="64"/>
      <c r="E1" s="65"/>
      <c r="F1" s="591" t="s">
        <v>369</v>
      </c>
      <c r="G1" s="591"/>
      <c r="H1" s="591"/>
      <c r="I1" s="591"/>
      <c r="J1" s="591"/>
      <c r="K1" s="591"/>
      <c r="L1" s="591"/>
      <c r="M1" s="65"/>
      <c r="N1" s="65"/>
      <c r="O1" s="65"/>
      <c r="P1" s="65"/>
      <c r="Q1" s="23"/>
    </row>
    <row r="2" spans="1:17" ht="12.75" customHeight="1">
      <c r="A2" s="23"/>
      <c r="B2" s="64" t="s">
        <v>80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  <c r="Q2" s="23"/>
    </row>
    <row r="3" spans="1:17" ht="12.75" customHeight="1">
      <c r="A3" s="23"/>
      <c r="B3" s="587" t="s">
        <v>351</v>
      </c>
      <c r="C3" s="587"/>
      <c r="D3" s="587"/>
      <c r="E3" s="58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3"/>
    </row>
    <row r="4" spans="1:17" ht="12.75" customHeight="1">
      <c r="A4" s="23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3"/>
    </row>
    <row r="5" spans="1:17" ht="12.75" customHeight="1">
      <c r="A5" s="23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23"/>
    </row>
    <row r="6" spans="1:17" ht="12.75" customHeight="1">
      <c r="A6" s="23"/>
      <c r="B6" s="69" t="s">
        <v>110</v>
      </c>
      <c r="C6" s="70" t="s">
        <v>231</v>
      </c>
      <c r="D6" s="71">
        <v>3</v>
      </c>
      <c r="E6" s="65"/>
      <c r="F6" s="69" t="s">
        <v>110</v>
      </c>
      <c r="G6" s="70" t="s">
        <v>209</v>
      </c>
      <c r="H6" s="71">
        <v>9</v>
      </c>
      <c r="I6" s="65"/>
      <c r="J6" s="69" t="s">
        <v>110</v>
      </c>
      <c r="K6" s="70" t="s">
        <v>400</v>
      </c>
      <c r="L6" s="71">
        <v>3</v>
      </c>
      <c r="M6" s="65"/>
      <c r="N6" s="69" t="s">
        <v>110</v>
      </c>
      <c r="O6" s="70" t="s">
        <v>202</v>
      </c>
      <c r="P6" s="71">
        <v>3</v>
      </c>
      <c r="Q6" s="23"/>
    </row>
    <row r="7" spans="1:17" ht="12.75" customHeight="1">
      <c r="A7" s="23"/>
      <c r="B7" s="69" t="s">
        <v>111</v>
      </c>
      <c r="C7" s="70" t="s">
        <v>244</v>
      </c>
      <c r="D7" s="71">
        <v>0</v>
      </c>
      <c r="E7" s="65"/>
      <c r="F7" s="69" t="s">
        <v>111</v>
      </c>
      <c r="G7" s="70" t="s">
        <v>232</v>
      </c>
      <c r="H7" s="71">
        <v>0</v>
      </c>
      <c r="I7" s="65"/>
      <c r="J7" s="69" t="s">
        <v>111</v>
      </c>
      <c r="K7" s="70" t="s">
        <v>402</v>
      </c>
      <c r="L7" s="71">
        <v>0</v>
      </c>
      <c r="M7" s="65"/>
      <c r="N7" s="69" t="s">
        <v>111</v>
      </c>
      <c r="O7" s="70" t="s">
        <v>246</v>
      </c>
      <c r="P7" s="71">
        <v>0</v>
      </c>
      <c r="Q7" s="23"/>
    </row>
    <row r="8" spans="1:17" ht="12.75" customHeight="1">
      <c r="A8" s="23"/>
      <c r="B8" s="69" t="s">
        <v>111</v>
      </c>
      <c r="C8" s="70" t="s">
        <v>527</v>
      </c>
      <c r="D8" s="71">
        <v>0</v>
      </c>
      <c r="E8" s="65"/>
      <c r="F8" s="69" t="s">
        <v>111</v>
      </c>
      <c r="G8" s="70" t="s">
        <v>617</v>
      </c>
      <c r="H8" s="71">
        <v>6</v>
      </c>
      <c r="I8" s="65"/>
      <c r="J8" s="69" t="s">
        <v>111</v>
      </c>
      <c r="K8" s="70" t="s">
        <v>503</v>
      </c>
      <c r="L8" s="71">
        <v>0</v>
      </c>
      <c r="M8" s="65"/>
      <c r="N8" s="69" t="s">
        <v>111</v>
      </c>
      <c r="O8" s="70" t="s">
        <v>547</v>
      </c>
      <c r="P8" s="71">
        <v>0</v>
      </c>
      <c r="Q8" s="23"/>
    </row>
    <row r="9" spans="1:17" ht="12.75" customHeight="1">
      <c r="A9" s="23"/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200</v>
      </c>
      <c r="H9" s="71">
        <v>3</v>
      </c>
      <c r="I9" s="65"/>
      <c r="J9" s="69" t="s">
        <v>112</v>
      </c>
      <c r="K9" s="70" t="s">
        <v>403</v>
      </c>
      <c r="L9" s="71">
        <v>0</v>
      </c>
      <c r="M9" s="65"/>
      <c r="N9" s="69" t="s">
        <v>112</v>
      </c>
      <c r="O9" s="70" t="s">
        <v>226</v>
      </c>
      <c r="P9" s="71">
        <v>6</v>
      </c>
      <c r="Q9" s="23"/>
    </row>
    <row r="10" spans="1:17" ht="12.75" customHeight="1">
      <c r="A10" s="23"/>
      <c r="B10" s="69" t="s">
        <v>112</v>
      </c>
      <c r="C10" s="70" t="s">
        <v>248</v>
      </c>
      <c r="D10" s="71">
        <v>0</v>
      </c>
      <c r="E10" s="65"/>
      <c r="F10" s="69" t="s">
        <v>112</v>
      </c>
      <c r="G10" s="70" t="s">
        <v>439</v>
      </c>
      <c r="H10" s="71">
        <v>0</v>
      </c>
      <c r="I10" s="65"/>
      <c r="J10" s="69" t="s">
        <v>112</v>
      </c>
      <c r="K10" s="70" t="s">
        <v>580</v>
      </c>
      <c r="L10" s="71">
        <v>6</v>
      </c>
      <c r="M10" s="65"/>
      <c r="N10" s="69" t="s">
        <v>112</v>
      </c>
      <c r="O10" s="70" t="s">
        <v>234</v>
      </c>
      <c r="P10" s="71">
        <v>0</v>
      </c>
      <c r="Q10" s="23"/>
    </row>
    <row r="11" spans="1:17" ht="12.75" customHeight="1">
      <c r="A11" s="23"/>
      <c r="B11" s="69" t="s">
        <v>112</v>
      </c>
      <c r="C11" s="70" t="s">
        <v>346</v>
      </c>
      <c r="D11" s="71">
        <v>0</v>
      </c>
      <c r="E11" s="65"/>
      <c r="F11" s="69" t="s">
        <v>112</v>
      </c>
      <c r="G11" s="70" t="s">
        <v>342</v>
      </c>
      <c r="H11" s="71">
        <v>3</v>
      </c>
      <c r="I11" s="65"/>
      <c r="J11" s="69" t="s">
        <v>112</v>
      </c>
      <c r="K11" s="70" t="s">
        <v>236</v>
      </c>
      <c r="L11" s="71">
        <v>0</v>
      </c>
      <c r="M11" s="65"/>
      <c r="N11" s="69" t="s">
        <v>112</v>
      </c>
      <c r="O11" s="70" t="s">
        <v>644</v>
      </c>
      <c r="P11" s="71">
        <v>6</v>
      </c>
      <c r="Q11" s="23"/>
    </row>
    <row r="12" spans="1:17" ht="12.75" customHeight="1">
      <c r="A12" s="23"/>
      <c r="B12" s="69" t="s">
        <v>113</v>
      </c>
      <c r="C12" s="49" t="s">
        <v>242</v>
      </c>
      <c r="D12" s="71">
        <v>14</v>
      </c>
      <c r="E12" s="65"/>
      <c r="F12" s="69" t="s">
        <v>113</v>
      </c>
      <c r="G12" s="70" t="s">
        <v>268</v>
      </c>
      <c r="H12" s="71">
        <v>9</v>
      </c>
      <c r="I12" s="65"/>
      <c r="J12" s="69" t="s">
        <v>113</v>
      </c>
      <c r="K12" s="70" t="s">
        <v>237</v>
      </c>
      <c r="L12" s="71">
        <v>13</v>
      </c>
      <c r="M12" s="65"/>
      <c r="N12" s="69" t="s">
        <v>113</v>
      </c>
      <c r="O12" s="70" t="s">
        <v>288</v>
      </c>
      <c r="P12" s="71">
        <v>14</v>
      </c>
      <c r="Q12" s="23"/>
    </row>
    <row r="13" spans="1:17" ht="12.75" customHeight="1">
      <c r="A13" s="23"/>
      <c r="B13" s="69" t="s">
        <v>114</v>
      </c>
      <c r="C13" s="70" t="s">
        <v>465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464</v>
      </c>
      <c r="L13" s="71">
        <v>0</v>
      </c>
      <c r="M13" s="65"/>
      <c r="N13" s="69" t="s">
        <v>114</v>
      </c>
      <c r="O13" s="70" t="s">
        <v>487</v>
      </c>
      <c r="P13" s="71">
        <v>0</v>
      </c>
      <c r="Q13" s="23"/>
    </row>
    <row r="14" spans="1:17" ht="12.75" customHeight="1">
      <c r="A14" s="23"/>
      <c r="B14" s="69"/>
      <c r="C14" s="72" t="s">
        <v>28</v>
      </c>
      <c r="D14" s="73">
        <f>SUM(D6:D13)</f>
        <v>17</v>
      </c>
      <c r="E14" s="65"/>
      <c r="F14" s="69"/>
      <c r="G14" s="74" t="s">
        <v>28</v>
      </c>
      <c r="H14" s="73">
        <f>SUM(H6:H13)</f>
        <v>30</v>
      </c>
      <c r="I14" s="65"/>
      <c r="J14" s="69"/>
      <c r="K14" s="72" t="s">
        <v>28</v>
      </c>
      <c r="L14" s="73">
        <f>SUM(L6:L13)</f>
        <v>22</v>
      </c>
      <c r="M14" s="65"/>
      <c r="N14" s="69"/>
      <c r="O14" s="72" t="s">
        <v>28</v>
      </c>
      <c r="P14" s="73">
        <f>SUM(P6:P13)</f>
        <v>29</v>
      </c>
      <c r="Q14" s="23"/>
    </row>
    <row r="15" spans="1:17" ht="12.75" customHeight="1">
      <c r="A15" s="23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23"/>
    </row>
    <row r="16" spans="1:17" ht="12.75" customHeight="1">
      <c r="A16" s="23"/>
      <c r="B16" s="589" t="str">
        <f>'Team Totals'!$A$19</f>
        <v>Dogs</v>
      </c>
      <c r="C16" s="590"/>
      <c r="D16" s="405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  <c r="Q16" s="23"/>
    </row>
    <row r="17" spans="1:18" ht="12.75" customHeight="1">
      <c r="A17" s="23"/>
      <c r="B17" s="69" t="s">
        <v>110</v>
      </c>
      <c r="C17" s="70" t="s">
        <v>442</v>
      </c>
      <c r="D17" s="71">
        <v>9</v>
      </c>
      <c r="E17" s="65"/>
      <c r="F17" s="69" t="s">
        <v>110</v>
      </c>
      <c r="G17" s="70" t="s">
        <v>197</v>
      </c>
      <c r="H17" s="71">
        <v>6</v>
      </c>
      <c r="I17" s="65"/>
      <c r="J17" s="69" t="s">
        <v>110</v>
      </c>
      <c r="K17" s="70" t="s">
        <v>251</v>
      </c>
      <c r="L17" s="71">
        <v>6</v>
      </c>
      <c r="M17" s="65"/>
      <c r="N17" s="69" t="s">
        <v>110</v>
      </c>
      <c r="O17" s="70" t="s">
        <v>207</v>
      </c>
      <c r="P17" s="71">
        <v>6</v>
      </c>
      <c r="Q17" s="23"/>
    </row>
    <row r="18" spans="1:18" ht="12.75" customHeight="1">
      <c r="A18" s="23"/>
      <c r="B18" s="69" t="s">
        <v>111</v>
      </c>
      <c r="C18" s="70" t="s">
        <v>210</v>
      </c>
      <c r="D18" s="71">
        <v>9</v>
      </c>
      <c r="E18" s="65"/>
      <c r="F18" s="69" t="s">
        <v>111</v>
      </c>
      <c r="G18" s="70" t="s">
        <v>252</v>
      </c>
      <c r="H18" s="71">
        <v>6</v>
      </c>
      <c r="I18" s="65"/>
      <c r="J18" s="69" t="s">
        <v>111</v>
      </c>
      <c r="K18" s="70" t="s">
        <v>391</v>
      </c>
      <c r="L18" s="71">
        <v>6</v>
      </c>
      <c r="M18" s="65"/>
      <c r="N18" s="69" t="s">
        <v>111</v>
      </c>
      <c r="O18" s="70" t="s">
        <v>255</v>
      </c>
      <c r="P18" s="71">
        <v>12</v>
      </c>
      <c r="Q18" s="23"/>
    </row>
    <row r="19" spans="1:18" ht="12.75" customHeight="1">
      <c r="A19" s="23"/>
      <c r="B19" s="69" t="s">
        <v>111</v>
      </c>
      <c r="C19" s="70" t="s">
        <v>271</v>
      </c>
      <c r="D19" s="71">
        <v>6</v>
      </c>
      <c r="E19" s="65"/>
      <c r="F19" s="69" t="s">
        <v>111</v>
      </c>
      <c r="G19" s="70" t="s">
        <v>430</v>
      </c>
      <c r="H19" s="71">
        <v>6</v>
      </c>
      <c r="I19" s="65"/>
      <c r="J19" s="69" t="s">
        <v>111</v>
      </c>
      <c r="K19" s="70" t="s">
        <v>222</v>
      </c>
      <c r="L19" s="71">
        <v>17</v>
      </c>
      <c r="M19" s="65"/>
      <c r="N19" s="69" t="s">
        <v>111</v>
      </c>
      <c r="O19" s="70" t="s">
        <v>384</v>
      </c>
      <c r="P19" s="71">
        <v>0</v>
      </c>
      <c r="Q19" s="23"/>
    </row>
    <row r="20" spans="1:18" ht="12.75" customHeight="1">
      <c r="A20" s="23"/>
      <c r="B20" s="69" t="s">
        <v>112</v>
      </c>
      <c r="C20" s="70" t="s">
        <v>279</v>
      </c>
      <c r="D20" s="71">
        <v>3</v>
      </c>
      <c r="E20" s="65"/>
      <c r="F20" s="69" t="s">
        <v>112</v>
      </c>
      <c r="G20" s="70" t="s">
        <v>435</v>
      </c>
      <c r="H20" s="71">
        <v>1</v>
      </c>
      <c r="I20" s="65"/>
      <c r="J20" s="69" t="s">
        <v>112</v>
      </c>
      <c r="K20" s="70" t="s">
        <v>298</v>
      </c>
      <c r="L20" s="71">
        <v>0</v>
      </c>
      <c r="M20" s="65"/>
      <c r="N20" s="69" t="s">
        <v>112</v>
      </c>
      <c r="O20" s="70" t="s">
        <v>297</v>
      </c>
      <c r="P20" s="71">
        <v>3</v>
      </c>
      <c r="Q20" s="23"/>
    </row>
    <row r="21" spans="1:18" ht="12.75" customHeight="1">
      <c r="A21" s="23"/>
      <c r="B21" s="69" t="s">
        <v>112</v>
      </c>
      <c r="C21" s="70" t="s">
        <v>349</v>
      </c>
      <c r="D21" s="71">
        <v>3</v>
      </c>
      <c r="E21" s="65"/>
      <c r="F21" s="69" t="s">
        <v>112</v>
      </c>
      <c r="G21" s="70" t="s">
        <v>433</v>
      </c>
      <c r="H21" s="71">
        <v>0</v>
      </c>
      <c r="I21" s="65"/>
      <c r="J21" s="69" t="s">
        <v>112</v>
      </c>
      <c r="K21" s="70" t="s">
        <v>275</v>
      </c>
      <c r="L21" s="71">
        <v>0</v>
      </c>
      <c r="M21" s="65"/>
      <c r="N21" s="69" t="s">
        <v>112</v>
      </c>
      <c r="O21" s="70" t="s">
        <v>266</v>
      </c>
      <c r="P21" s="71">
        <v>0</v>
      </c>
      <c r="Q21" s="23"/>
    </row>
    <row r="22" spans="1:18" ht="12.75" customHeight="1">
      <c r="A22" s="23"/>
      <c r="B22" s="69" t="s">
        <v>112</v>
      </c>
      <c r="C22" s="70" t="s">
        <v>444</v>
      </c>
      <c r="D22" s="71">
        <v>0</v>
      </c>
      <c r="E22" s="65"/>
      <c r="F22" s="69" t="s">
        <v>112</v>
      </c>
      <c r="G22" s="70" t="s">
        <v>228</v>
      </c>
      <c r="H22" s="71">
        <v>0</v>
      </c>
      <c r="I22" s="65"/>
      <c r="J22" s="69" t="s">
        <v>112</v>
      </c>
      <c r="K22" s="70" t="s">
        <v>394</v>
      </c>
      <c r="L22" s="71">
        <v>0</v>
      </c>
      <c r="M22" s="65"/>
      <c r="N22" s="69" t="s">
        <v>112</v>
      </c>
      <c r="O22" s="70" t="s">
        <v>205</v>
      </c>
      <c r="P22" s="71">
        <v>0</v>
      </c>
      <c r="Q22" s="23"/>
    </row>
    <row r="23" spans="1:18" ht="12.75" customHeight="1">
      <c r="A23" s="23"/>
      <c r="B23" s="69" t="s">
        <v>113</v>
      </c>
      <c r="C23" s="70" t="s">
        <v>293</v>
      </c>
      <c r="D23" s="71">
        <v>8</v>
      </c>
      <c r="E23" s="65"/>
      <c r="F23" s="69" t="s">
        <v>113</v>
      </c>
      <c r="G23" s="70" t="s">
        <v>436</v>
      </c>
      <c r="H23" s="71">
        <v>5</v>
      </c>
      <c r="I23" s="65"/>
      <c r="J23" s="69" t="s">
        <v>113</v>
      </c>
      <c r="K23" s="70" t="s">
        <v>544</v>
      </c>
      <c r="L23" s="71">
        <v>7</v>
      </c>
      <c r="M23" s="65"/>
      <c r="N23" s="69" t="s">
        <v>113</v>
      </c>
      <c r="O23" s="70" t="s">
        <v>229</v>
      </c>
      <c r="P23" s="71">
        <v>7</v>
      </c>
      <c r="Q23" s="23"/>
    </row>
    <row r="24" spans="1:18" ht="12.75" customHeight="1">
      <c r="A24" s="23"/>
      <c r="B24" s="69" t="s">
        <v>114</v>
      </c>
      <c r="C24" s="70" t="s">
        <v>484</v>
      </c>
      <c r="D24" s="71">
        <v>0</v>
      </c>
      <c r="E24" s="65"/>
      <c r="F24" s="69" t="s">
        <v>114</v>
      </c>
      <c r="G24" s="70" t="s">
        <v>536</v>
      </c>
      <c r="H24" s="71">
        <v>0</v>
      </c>
      <c r="I24" s="65"/>
      <c r="J24" s="69" t="s">
        <v>114</v>
      </c>
      <c r="K24" s="70" t="s">
        <v>613</v>
      </c>
      <c r="L24" s="71">
        <v>0</v>
      </c>
      <c r="M24" s="65"/>
      <c r="N24" s="69" t="s">
        <v>114</v>
      </c>
      <c r="O24" s="70" t="s">
        <v>459</v>
      </c>
      <c r="P24" s="71">
        <v>0</v>
      </c>
      <c r="Q24" s="23"/>
    </row>
    <row r="25" spans="1:18" ht="12.75" customHeight="1">
      <c r="A25" s="23"/>
      <c r="B25" s="69"/>
      <c r="C25" s="72" t="s">
        <v>28</v>
      </c>
      <c r="D25" s="73">
        <f>SUM(D17:D24)</f>
        <v>38</v>
      </c>
      <c r="E25" s="65"/>
      <c r="F25" s="69"/>
      <c r="G25" s="74" t="s">
        <v>28</v>
      </c>
      <c r="H25" s="73">
        <f>SUM(H17:H24)</f>
        <v>24</v>
      </c>
      <c r="I25" s="65"/>
      <c r="J25" s="69"/>
      <c r="K25" s="72" t="s">
        <v>28</v>
      </c>
      <c r="L25" s="73">
        <f>SUM(L17:L24)</f>
        <v>36</v>
      </c>
      <c r="M25" s="65"/>
      <c r="N25" s="69"/>
      <c r="O25" s="72" t="s">
        <v>28</v>
      </c>
      <c r="P25" s="73">
        <f>SUM(P17:P24)</f>
        <v>28</v>
      </c>
      <c r="Q25" s="23"/>
    </row>
    <row r="26" spans="1:18" ht="12.75" customHeight="1">
      <c r="A26" s="23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23"/>
      <c r="R26" s="5"/>
    </row>
    <row r="27" spans="1:18" ht="12.75" customHeight="1">
      <c r="A27" s="23"/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  <c r="Q27" s="23"/>
      <c r="R27" s="5"/>
    </row>
    <row r="28" spans="1:18" ht="12.75" customHeight="1">
      <c r="A28" s="23"/>
      <c r="B28" s="69" t="s">
        <v>110</v>
      </c>
      <c r="C28" s="70" t="s">
        <v>299</v>
      </c>
      <c r="D28" s="71">
        <v>0</v>
      </c>
      <c r="E28" s="65"/>
      <c r="F28" s="69" t="s">
        <v>110</v>
      </c>
      <c r="G28" s="70" t="s">
        <v>263</v>
      </c>
      <c r="H28" s="71">
        <v>22</v>
      </c>
      <c r="I28" s="65"/>
      <c r="J28" s="69" t="s">
        <v>110</v>
      </c>
      <c r="K28" s="70" t="s">
        <v>238</v>
      </c>
      <c r="L28" s="71">
        <v>14</v>
      </c>
      <c r="M28" s="65"/>
      <c r="N28" s="69" t="s">
        <v>110</v>
      </c>
      <c r="O28" s="70" t="s">
        <v>396</v>
      </c>
      <c r="P28" s="71">
        <v>3</v>
      </c>
      <c r="Q28" s="23"/>
      <c r="R28" s="5"/>
    </row>
    <row r="29" spans="1:18" ht="12.75" customHeight="1">
      <c r="A29" s="23"/>
      <c r="B29" s="69" t="s">
        <v>111</v>
      </c>
      <c r="C29" s="70" t="s">
        <v>284</v>
      </c>
      <c r="D29" s="71">
        <v>9</v>
      </c>
      <c r="E29" s="65"/>
      <c r="F29" s="69" t="s">
        <v>111</v>
      </c>
      <c r="G29" s="70" t="s">
        <v>201</v>
      </c>
      <c r="H29" s="71">
        <v>12</v>
      </c>
      <c r="I29" s="65"/>
      <c r="J29" s="69" t="s">
        <v>111</v>
      </c>
      <c r="K29" s="70" t="s">
        <v>259</v>
      </c>
      <c r="L29" s="71">
        <v>6</v>
      </c>
      <c r="M29" s="65"/>
      <c r="N29" s="69" t="s">
        <v>111</v>
      </c>
      <c r="O29" s="70" t="s">
        <v>274</v>
      </c>
      <c r="P29" s="71">
        <v>18</v>
      </c>
      <c r="Q29" s="23"/>
      <c r="R29" s="5"/>
    </row>
    <row r="30" spans="1:18" ht="12.75" customHeight="1">
      <c r="A30" s="23"/>
      <c r="B30" s="69" t="s">
        <v>111</v>
      </c>
      <c r="C30" s="70" t="s">
        <v>203</v>
      </c>
      <c r="D30" s="71">
        <v>0</v>
      </c>
      <c r="E30" s="65"/>
      <c r="F30" s="69" t="s">
        <v>111</v>
      </c>
      <c r="G30" s="70" t="s">
        <v>446</v>
      </c>
      <c r="H30" s="71">
        <v>6</v>
      </c>
      <c r="I30" s="65"/>
      <c r="J30" s="69" t="s">
        <v>111</v>
      </c>
      <c r="K30" s="70" t="s">
        <v>421</v>
      </c>
      <c r="L30" s="71">
        <v>0</v>
      </c>
      <c r="M30" s="65"/>
      <c r="N30" s="69" t="s">
        <v>111</v>
      </c>
      <c r="O30" s="70" t="s">
        <v>218</v>
      </c>
      <c r="P30" s="71">
        <v>0</v>
      </c>
      <c r="Q30" s="23"/>
      <c r="R30" s="5"/>
    </row>
    <row r="31" spans="1:18" ht="12.75" customHeight="1">
      <c r="A31" s="23"/>
      <c r="B31" s="69" t="s">
        <v>112</v>
      </c>
      <c r="C31" s="70" t="s">
        <v>208</v>
      </c>
      <c r="D31" s="71">
        <v>3</v>
      </c>
      <c r="E31" s="65"/>
      <c r="F31" s="69" t="s">
        <v>112</v>
      </c>
      <c r="G31" s="70" t="s">
        <v>267</v>
      </c>
      <c r="H31" s="71">
        <v>6</v>
      </c>
      <c r="I31" s="65"/>
      <c r="J31" s="69" t="s">
        <v>112</v>
      </c>
      <c r="K31" s="70" t="s">
        <v>347</v>
      </c>
      <c r="L31" s="71">
        <v>9</v>
      </c>
      <c r="M31" s="65"/>
      <c r="N31" s="69" t="s">
        <v>112</v>
      </c>
      <c r="O31" s="70" t="s">
        <v>220</v>
      </c>
      <c r="P31" s="71">
        <v>9</v>
      </c>
      <c r="Q31" s="23"/>
      <c r="R31" s="5"/>
    </row>
    <row r="32" spans="1:18" ht="12.75" customHeight="1">
      <c r="A32" s="23"/>
      <c r="B32" s="69" t="s">
        <v>112</v>
      </c>
      <c r="C32" s="70" t="s">
        <v>261</v>
      </c>
      <c r="D32" s="71">
        <v>3</v>
      </c>
      <c r="E32" s="65"/>
      <c r="F32" s="69" t="s">
        <v>112</v>
      </c>
      <c r="G32" s="70" t="s">
        <v>447</v>
      </c>
      <c r="H32" s="71">
        <v>6</v>
      </c>
      <c r="I32" s="65"/>
      <c r="J32" s="69" t="s">
        <v>112</v>
      </c>
      <c r="K32" s="70" t="s">
        <v>260</v>
      </c>
      <c r="L32" s="71">
        <v>0</v>
      </c>
      <c r="M32" s="65"/>
      <c r="N32" s="69" t="s">
        <v>112</v>
      </c>
      <c r="O32" s="70" t="s">
        <v>281</v>
      </c>
      <c r="P32" s="71">
        <v>1</v>
      </c>
      <c r="Q32" s="23"/>
      <c r="R32" s="5"/>
    </row>
    <row r="33" spans="1:18" ht="12.75" customHeight="1">
      <c r="A33" s="23"/>
      <c r="B33" s="69" t="s">
        <v>112</v>
      </c>
      <c r="C33" s="70" t="s">
        <v>490</v>
      </c>
      <c r="D33" s="71">
        <v>0</v>
      </c>
      <c r="E33" s="65"/>
      <c r="F33" s="69" t="s">
        <v>112</v>
      </c>
      <c r="G33" s="70" t="s">
        <v>227</v>
      </c>
      <c r="H33" s="71">
        <v>0</v>
      </c>
      <c r="I33" s="65"/>
      <c r="J33" s="69" t="s">
        <v>112</v>
      </c>
      <c r="K33" s="70" t="s">
        <v>225</v>
      </c>
      <c r="L33" s="71">
        <v>0</v>
      </c>
      <c r="M33" s="65"/>
      <c r="N33" s="69" t="s">
        <v>112</v>
      </c>
      <c r="O33" s="70" t="s">
        <v>292</v>
      </c>
      <c r="P33" s="71">
        <v>0</v>
      </c>
      <c r="Q33" s="23"/>
      <c r="R33" s="5"/>
    </row>
    <row r="34" spans="1:18" ht="12.75" customHeight="1">
      <c r="A34" s="23"/>
      <c r="B34" s="69" t="s">
        <v>113</v>
      </c>
      <c r="C34" s="70" t="s">
        <v>196</v>
      </c>
      <c r="D34" s="71">
        <v>5</v>
      </c>
      <c r="E34" s="65"/>
      <c r="F34" s="69" t="s">
        <v>113</v>
      </c>
      <c r="G34" s="70" t="s">
        <v>348</v>
      </c>
      <c r="H34" s="71">
        <v>8</v>
      </c>
      <c r="I34" s="65"/>
      <c r="J34" s="69" t="s">
        <v>113</v>
      </c>
      <c r="K34" s="70" t="s">
        <v>305</v>
      </c>
      <c r="L34" s="71">
        <v>9</v>
      </c>
      <c r="M34" s="65"/>
      <c r="N34" s="69" t="s">
        <v>113</v>
      </c>
      <c r="O34" s="70" t="s">
        <v>287</v>
      </c>
      <c r="P34" s="71">
        <v>3</v>
      </c>
      <c r="Q34" s="23"/>
    </row>
    <row r="35" spans="1:18" ht="12.75" customHeight="1">
      <c r="A35" s="23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6</v>
      </c>
      <c r="M35" s="65"/>
      <c r="N35" s="69" t="s">
        <v>114</v>
      </c>
      <c r="O35" s="70" t="s">
        <v>645</v>
      </c>
      <c r="P35" s="71">
        <v>0</v>
      </c>
      <c r="Q35" s="23"/>
    </row>
    <row r="36" spans="1:18" ht="12.75" customHeight="1">
      <c r="A36" s="23"/>
      <c r="B36" s="69"/>
      <c r="C36" s="72" t="s">
        <v>28</v>
      </c>
      <c r="D36" s="73">
        <f>SUM(D28:D35)</f>
        <v>20</v>
      </c>
      <c r="E36" s="65"/>
      <c r="F36" s="69"/>
      <c r="G36" s="72" t="s">
        <v>28</v>
      </c>
      <c r="H36" s="73">
        <f>SUM(H28:H35)</f>
        <v>60</v>
      </c>
      <c r="I36" s="65"/>
      <c r="J36" s="69"/>
      <c r="K36" s="72" t="s">
        <v>28</v>
      </c>
      <c r="L36" s="73">
        <f>SUM(L28:L35)</f>
        <v>44</v>
      </c>
      <c r="M36" s="65"/>
      <c r="N36" s="364"/>
      <c r="O36" s="74" t="s">
        <v>28</v>
      </c>
      <c r="P36" s="73">
        <f>SUM(P28:P35)</f>
        <v>34</v>
      </c>
      <c r="Q36" s="23"/>
    </row>
    <row r="37" spans="1:18" ht="12.75" customHeight="1">
      <c r="A37" s="23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23"/>
    </row>
    <row r="38" spans="1:18" ht="12.75" customHeight="1">
      <c r="A38" s="23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23"/>
      <c r="R38" s="16"/>
    </row>
    <row r="39" spans="1:18" ht="12.75" customHeight="1">
      <c r="A39" s="23"/>
      <c r="B39" s="79" t="s">
        <v>110</v>
      </c>
      <c r="C39" s="80" t="s">
        <v>282</v>
      </c>
      <c r="D39" s="71">
        <v>18</v>
      </c>
      <c r="E39" s="65"/>
      <c r="F39" s="69" t="s">
        <v>110</v>
      </c>
      <c r="G39" s="70" t="s">
        <v>221</v>
      </c>
      <c r="H39" s="71">
        <v>3</v>
      </c>
      <c r="I39" s="65"/>
      <c r="J39" s="69" t="s">
        <v>110</v>
      </c>
      <c r="K39" s="70" t="s">
        <v>269</v>
      </c>
      <c r="L39" s="71">
        <v>3</v>
      </c>
      <c r="M39" s="65"/>
      <c r="N39" s="69" t="s">
        <v>110</v>
      </c>
      <c r="O39" s="70" t="s">
        <v>449</v>
      </c>
      <c r="P39" s="71">
        <v>1</v>
      </c>
      <c r="Q39" s="23"/>
      <c r="R39" s="16"/>
    </row>
    <row r="40" spans="1:18" ht="12.75" customHeight="1">
      <c r="A40" s="23"/>
      <c r="B40" s="79" t="s">
        <v>111</v>
      </c>
      <c r="C40" s="80" t="s">
        <v>216</v>
      </c>
      <c r="D40" s="71">
        <v>6</v>
      </c>
      <c r="E40" s="65"/>
      <c r="F40" s="69" t="s">
        <v>111</v>
      </c>
      <c r="G40" s="70" t="s">
        <v>310</v>
      </c>
      <c r="H40" s="71">
        <v>6</v>
      </c>
      <c r="I40" s="65"/>
      <c r="J40" s="69" t="s">
        <v>111</v>
      </c>
      <c r="K40" s="70" t="s">
        <v>455</v>
      </c>
      <c r="L40" s="71">
        <v>0</v>
      </c>
      <c r="M40" s="65"/>
      <c r="N40" s="69" t="s">
        <v>111</v>
      </c>
      <c r="O40" s="70" t="s">
        <v>264</v>
      </c>
      <c r="P40" s="71">
        <v>0</v>
      </c>
      <c r="Q40" s="23"/>
      <c r="R40" s="16"/>
    </row>
    <row r="41" spans="1:18" ht="12.75" customHeight="1">
      <c r="A41" s="23"/>
      <c r="B41" s="79" t="s">
        <v>111</v>
      </c>
      <c r="C41" s="80" t="s">
        <v>306</v>
      </c>
      <c r="D41" s="71">
        <v>6</v>
      </c>
      <c r="E41" s="65"/>
      <c r="F41" s="69" t="s">
        <v>111</v>
      </c>
      <c r="G41" s="70" t="s">
        <v>425</v>
      </c>
      <c r="H41" s="71">
        <v>0</v>
      </c>
      <c r="I41" s="65"/>
      <c r="J41" s="69" t="s">
        <v>111</v>
      </c>
      <c r="K41" s="70" t="s">
        <v>253</v>
      </c>
      <c r="L41" s="71">
        <v>12</v>
      </c>
      <c r="M41" s="65"/>
      <c r="N41" s="69" t="s">
        <v>111</v>
      </c>
      <c r="O41" s="70" t="s">
        <v>233</v>
      </c>
      <c r="P41" s="71">
        <v>12</v>
      </c>
      <c r="Q41" s="23"/>
      <c r="R41" s="16"/>
    </row>
    <row r="42" spans="1:18" ht="12.75" customHeight="1">
      <c r="A42" s="23"/>
      <c r="B42" s="79" t="s">
        <v>112</v>
      </c>
      <c r="C42" s="80" t="s">
        <v>286</v>
      </c>
      <c r="D42" s="71">
        <v>6</v>
      </c>
      <c r="E42" s="65"/>
      <c r="F42" s="69" t="s">
        <v>112</v>
      </c>
      <c r="G42" s="70" t="s">
        <v>524</v>
      </c>
      <c r="H42" s="71">
        <v>0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296</v>
      </c>
      <c r="P42" s="71">
        <v>6</v>
      </c>
      <c r="Q42" s="23"/>
      <c r="R42" s="16"/>
    </row>
    <row r="43" spans="1:18" ht="12.75" customHeight="1">
      <c r="A43" s="23"/>
      <c r="B43" s="79" t="s">
        <v>112</v>
      </c>
      <c r="C43" s="80" t="s">
        <v>417</v>
      </c>
      <c r="D43" s="71">
        <v>0</v>
      </c>
      <c r="E43" s="65"/>
      <c r="F43" s="69" t="s">
        <v>112</v>
      </c>
      <c r="G43" s="70" t="s">
        <v>427</v>
      </c>
      <c r="H43" s="71">
        <v>0</v>
      </c>
      <c r="I43" s="65"/>
      <c r="J43" s="69" t="s">
        <v>112</v>
      </c>
      <c r="K43" s="70" t="s">
        <v>295</v>
      </c>
      <c r="L43" s="71">
        <v>0</v>
      </c>
      <c r="M43" s="65"/>
      <c r="N43" s="69" t="s">
        <v>112</v>
      </c>
      <c r="O43" s="70" t="s">
        <v>240</v>
      </c>
      <c r="P43" s="71">
        <v>0</v>
      </c>
      <c r="Q43" s="23"/>
      <c r="R43" s="16"/>
    </row>
    <row r="44" spans="1:18" ht="12.75" customHeight="1">
      <c r="A44" s="23"/>
      <c r="B44" s="79" t="s">
        <v>112</v>
      </c>
      <c r="C44" s="80" t="s">
        <v>280</v>
      </c>
      <c r="D44" s="71">
        <v>0</v>
      </c>
      <c r="E44" s="65"/>
      <c r="F44" s="69" t="s">
        <v>112</v>
      </c>
      <c r="G44" s="70" t="s">
        <v>428</v>
      </c>
      <c r="H44" s="71">
        <v>0</v>
      </c>
      <c r="I44" s="65"/>
      <c r="J44" s="69" t="s">
        <v>112</v>
      </c>
      <c r="K44" s="70" t="s">
        <v>457</v>
      </c>
      <c r="L44" s="71">
        <v>0</v>
      </c>
      <c r="M44" s="65"/>
      <c r="N44" s="69" t="s">
        <v>112</v>
      </c>
      <c r="O44" s="70" t="s">
        <v>256</v>
      </c>
      <c r="P44" s="71">
        <v>8</v>
      </c>
      <c r="Q44" s="23"/>
      <c r="R44" s="16"/>
    </row>
    <row r="45" spans="1:18" ht="12.75" customHeight="1">
      <c r="A45" s="23"/>
      <c r="B45" s="79" t="s">
        <v>113</v>
      </c>
      <c r="C45" s="80" t="s">
        <v>307</v>
      </c>
      <c r="D45" s="71">
        <v>19</v>
      </c>
      <c r="E45" s="65"/>
      <c r="F45" s="69" t="s">
        <v>113</v>
      </c>
      <c r="G45" s="70" t="s">
        <v>198</v>
      </c>
      <c r="H45" s="71">
        <v>11</v>
      </c>
      <c r="I45" s="65"/>
      <c r="J45" s="69" t="s">
        <v>113</v>
      </c>
      <c r="K45" s="70" t="s">
        <v>262</v>
      </c>
      <c r="L45" s="71">
        <v>12</v>
      </c>
      <c r="M45" s="65"/>
      <c r="N45" s="69" t="s">
        <v>113</v>
      </c>
      <c r="O45" s="70" t="s">
        <v>343</v>
      </c>
      <c r="P45" s="71">
        <v>8</v>
      </c>
      <c r="Q45" s="23"/>
      <c r="R45" s="16"/>
    </row>
    <row r="46" spans="1:18" ht="12.75" customHeight="1">
      <c r="A46" s="23"/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615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0</v>
      </c>
      <c r="Q46" s="23"/>
      <c r="R46" s="16"/>
    </row>
    <row r="47" spans="1:18" ht="12.75" customHeight="1">
      <c r="A47" s="23"/>
      <c r="B47" s="69"/>
      <c r="C47" s="72" t="s">
        <v>28</v>
      </c>
      <c r="D47" s="73">
        <f>SUM(D39:D46)</f>
        <v>55</v>
      </c>
      <c r="E47" s="65"/>
      <c r="F47" s="69"/>
      <c r="G47" s="72" t="s">
        <v>28</v>
      </c>
      <c r="H47" s="73">
        <f>SUM(H39:H46)</f>
        <v>20</v>
      </c>
      <c r="I47" s="65"/>
      <c r="J47" s="69"/>
      <c r="K47" s="72" t="s">
        <v>28</v>
      </c>
      <c r="L47" s="73">
        <f>SUM(L39:L46)</f>
        <v>27</v>
      </c>
      <c r="M47" s="65"/>
      <c r="N47" s="69"/>
      <c r="O47" s="72" t="s">
        <v>28</v>
      </c>
      <c r="P47" s="73">
        <f>SUM(P39:P46)</f>
        <v>35</v>
      </c>
      <c r="Q47" s="23"/>
    </row>
    <row r="48" spans="1:18" ht="12.75" customHeight="1">
      <c r="A48" s="23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3"/>
    </row>
    <row r="49" spans="1:21" ht="12.75" customHeight="1">
      <c r="A49" s="23"/>
      <c r="B49" s="601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80</v>
      </c>
      <c r="P49" s="83"/>
      <c r="Q49" s="23"/>
    </row>
    <row r="50" spans="1:21" ht="12.75" customHeight="1">
      <c r="A50" s="23"/>
      <c r="B50" s="455" t="s">
        <v>32</v>
      </c>
      <c r="C50" s="84" t="s">
        <v>646</v>
      </c>
      <c r="D50" s="85">
        <f>P36</f>
        <v>34</v>
      </c>
      <c r="E50" s="86"/>
      <c r="F50" s="450"/>
      <c r="G50" s="84" t="s">
        <v>379</v>
      </c>
      <c r="H50" s="85">
        <f>H47</f>
        <v>20</v>
      </c>
      <c r="I50" s="86"/>
      <c r="J50" s="251" t="s">
        <v>83</v>
      </c>
      <c r="K50" s="84" t="s">
        <v>155</v>
      </c>
      <c r="L50" s="85">
        <f>H14</f>
        <v>30</v>
      </c>
      <c r="M50" s="86"/>
      <c r="N50" s="258"/>
      <c r="O50" s="84" t="s">
        <v>19</v>
      </c>
      <c r="P50" s="88">
        <f>L36</f>
        <v>44</v>
      </c>
      <c r="Q50" s="23"/>
      <c r="R50" s="614"/>
      <c r="S50" s="614"/>
      <c r="T50" s="614"/>
      <c r="U50" s="225"/>
    </row>
    <row r="51" spans="1:21" ht="12.75" customHeight="1">
      <c r="A51" s="23"/>
      <c r="B51" s="456"/>
      <c r="C51" s="89" t="s">
        <v>115</v>
      </c>
      <c r="D51" s="90">
        <f>D14</f>
        <v>17</v>
      </c>
      <c r="E51" s="90"/>
      <c r="F51" s="99" t="s">
        <v>32</v>
      </c>
      <c r="G51" s="89" t="s">
        <v>650</v>
      </c>
      <c r="H51" s="90">
        <f>L14</f>
        <v>22</v>
      </c>
      <c r="I51" s="91"/>
      <c r="J51" s="89"/>
      <c r="K51" s="89" t="s">
        <v>649</v>
      </c>
      <c r="L51" s="90">
        <f>L47</f>
        <v>27</v>
      </c>
      <c r="M51" s="91"/>
      <c r="N51" s="304" t="s">
        <v>32</v>
      </c>
      <c r="O51" s="89" t="s">
        <v>474</v>
      </c>
      <c r="P51" s="94">
        <f>D47</f>
        <v>55</v>
      </c>
      <c r="Q51" s="23"/>
      <c r="R51" s="614"/>
      <c r="S51" s="614"/>
      <c r="T51" s="614"/>
      <c r="U51" s="225"/>
    </row>
    <row r="52" spans="1:21" ht="12.75" customHeight="1">
      <c r="A52" s="23"/>
      <c r="B52" s="457"/>
      <c r="C52" s="260"/>
      <c r="D52" s="260"/>
      <c r="E52" s="91"/>
      <c r="F52" s="451"/>
      <c r="G52" s="260"/>
      <c r="H52" s="260"/>
      <c r="I52" s="91"/>
      <c r="J52" s="91"/>
      <c r="K52" s="260"/>
      <c r="L52" s="260"/>
      <c r="M52" s="91"/>
      <c r="N52" s="91"/>
      <c r="O52" s="347"/>
      <c r="P52" s="263"/>
      <c r="Q52" s="23"/>
      <c r="R52" s="614"/>
      <c r="S52" s="614"/>
      <c r="T52" s="614"/>
      <c r="U52" s="225"/>
    </row>
    <row r="53" spans="1:21" ht="12.75" customHeight="1">
      <c r="A53" s="23"/>
      <c r="B53" s="458" t="s">
        <v>32</v>
      </c>
      <c r="C53" s="89" t="s">
        <v>651</v>
      </c>
      <c r="D53" s="90">
        <f>P14</f>
        <v>29</v>
      </c>
      <c r="E53" s="91"/>
      <c r="F53" s="242"/>
      <c r="G53" s="89" t="s">
        <v>535</v>
      </c>
      <c r="H53" s="90">
        <f>H25</f>
        <v>24</v>
      </c>
      <c r="I53" s="91"/>
      <c r="J53" s="469" t="s">
        <v>83</v>
      </c>
      <c r="K53" s="89" t="s">
        <v>25</v>
      </c>
      <c r="L53" s="90">
        <f>L25</f>
        <v>36</v>
      </c>
      <c r="M53" s="91"/>
      <c r="N53" s="107"/>
      <c r="O53" s="89" t="s">
        <v>21</v>
      </c>
      <c r="P53" s="94">
        <f>D25</f>
        <v>38</v>
      </c>
      <c r="Q53" s="23"/>
      <c r="R53" s="614"/>
      <c r="S53" s="614"/>
      <c r="T53" s="614"/>
      <c r="U53" s="225"/>
    </row>
    <row r="54" spans="1:21" ht="12.75" customHeight="1">
      <c r="A54" s="23"/>
      <c r="B54" s="459"/>
      <c r="C54" s="100" t="s">
        <v>159</v>
      </c>
      <c r="D54" s="101">
        <f>D36</f>
        <v>20</v>
      </c>
      <c r="E54" s="100"/>
      <c r="F54" s="471" t="s">
        <v>83</v>
      </c>
      <c r="G54" s="100" t="s">
        <v>160</v>
      </c>
      <c r="H54" s="101">
        <f>P47</f>
        <v>35</v>
      </c>
      <c r="I54" s="233"/>
      <c r="J54" s="100"/>
      <c r="K54" s="100" t="s">
        <v>648</v>
      </c>
      <c r="L54" s="101">
        <f>P25</f>
        <v>28</v>
      </c>
      <c r="M54" s="233"/>
      <c r="N54" s="305" t="s">
        <v>32</v>
      </c>
      <c r="O54" s="100" t="s">
        <v>647</v>
      </c>
      <c r="P54" s="102">
        <f>H36</f>
        <v>60</v>
      </c>
      <c r="Q54" s="23"/>
      <c r="R54" s="614"/>
      <c r="S54" s="614"/>
      <c r="T54" s="614"/>
      <c r="U54" s="225"/>
    </row>
    <row r="55" spans="1:21" ht="12.75" customHeight="1">
      <c r="A55" s="23"/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150"/>
      <c r="P55" s="65"/>
      <c r="Q55" s="23"/>
      <c r="R55" s="614"/>
      <c r="S55" s="614"/>
      <c r="T55" s="614"/>
      <c r="U55" s="225"/>
    </row>
    <row r="56" spans="1:21" ht="12.75" customHeight="1">
      <c r="A56" s="23"/>
      <c r="B56" s="594" t="s">
        <v>126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23"/>
      <c r="R56" s="614"/>
      <c r="S56" s="614"/>
      <c r="T56" s="614"/>
      <c r="U56" s="225"/>
    </row>
    <row r="57" spans="1:21" ht="12.75" customHeight="1">
      <c r="A57" s="23"/>
      <c r="B57" s="108" t="s">
        <v>24</v>
      </c>
      <c r="C57" s="109"/>
      <c r="D57" s="81">
        <f>$H$36</f>
        <v>60</v>
      </c>
      <c r="E57" s="65"/>
      <c r="F57" s="596" t="s">
        <v>679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Q57" s="23"/>
      <c r="R57" s="614"/>
      <c r="S57" s="614"/>
      <c r="T57" s="614"/>
      <c r="U57" s="225"/>
    </row>
    <row r="58" spans="1:21" ht="12.75" customHeight="1">
      <c r="A58" s="23"/>
      <c r="B58" s="108" t="s">
        <v>58</v>
      </c>
      <c r="C58" s="109"/>
      <c r="D58" s="81">
        <f>$D$47</f>
        <v>55</v>
      </c>
      <c r="E58" s="65"/>
      <c r="F58" s="596" t="s">
        <v>678</v>
      </c>
      <c r="G58" s="597"/>
      <c r="H58" s="597"/>
      <c r="I58" s="597"/>
      <c r="J58" s="597"/>
      <c r="K58" s="597"/>
      <c r="L58" s="598"/>
      <c r="M58" s="112"/>
      <c r="N58" s="95" t="s">
        <v>110</v>
      </c>
      <c r="O58" s="91" t="s">
        <v>263</v>
      </c>
      <c r="P58" s="97">
        <f>MAX(D6:D12,H6:H12,L6:L12,P6:P12,D17:D23,H17:H23,L17:L23,P17:P23,D28:D34,H28:H34,L28:L34,P28:P34,D39:D45,H39:H45,L39:L45,P39:P45)</f>
        <v>22</v>
      </c>
      <c r="Q58" s="23"/>
    </row>
    <row r="59" spans="1:21" ht="12.75" customHeight="1">
      <c r="A59" s="23"/>
      <c r="B59" s="108" t="s">
        <v>19</v>
      </c>
      <c r="C59" s="109"/>
      <c r="D59" s="81">
        <f>$L$36</f>
        <v>44</v>
      </c>
      <c r="E59" s="65"/>
      <c r="F59" s="596" t="s">
        <v>677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  <c r="Q59" s="23"/>
    </row>
    <row r="60" spans="1:21" ht="12.75" customHeight="1">
      <c r="A60" s="23"/>
      <c r="B60" s="108" t="s">
        <v>21</v>
      </c>
      <c r="C60" s="109"/>
      <c r="D60" s="81">
        <f>$D$25</f>
        <v>38</v>
      </c>
      <c r="E60" s="65"/>
      <c r="F60" s="596" t="s">
        <v>676</v>
      </c>
      <c r="G60" s="597"/>
      <c r="H60" s="597"/>
      <c r="I60" s="597"/>
      <c r="J60" s="597"/>
      <c r="K60" s="597"/>
      <c r="L60" s="598"/>
      <c r="M60" s="112"/>
      <c r="N60" s="95" t="s">
        <v>24</v>
      </c>
      <c r="O60" s="89"/>
      <c r="P60" s="97">
        <f>MAX(D14,H14,L14,P14,D25,H25,L25,P25,D36,H36,L36,P36,D47,H47,L47,P47)</f>
        <v>60</v>
      </c>
      <c r="Q60" s="23"/>
    </row>
    <row r="61" spans="1:21" ht="12.75" customHeight="1">
      <c r="A61" s="23"/>
      <c r="B61" s="108" t="s">
        <v>25</v>
      </c>
      <c r="C61" s="109"/>
      <c r="D61" s="81">
        <f>$L$25</f>
        <v>36</v>
      </c>
      <c r="E61" s="65"/>
      <c r="F61" s="596" t="s">
        <v>675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  <c r="Q61" s="23"/>
    </row>
    <row r="62" spans="1:21" ht="12.75" customHeight="1">
      <c r="A62" s="23"/>
      <c r="B62" s="108" t="s">
        <v>160</v>
      </c>
      <c r="C62" s="109"/>
      <c r="D62" s="81">
        <f>$P$47</f>
        <v>35</v>
      </c>
      <c r="E62" s="65"/>
      <c r="F62" s="596" t="s">
        <v>674</v>
      </c>
      <c r="G62" s="597"/>
      <c r="H62" s="597"/>
      <c r="I62" s="597"/>
      <c r="J62" s="597"/>
      <c r="K62" s="597"/>
      <c r="L62" s="598"/>
      <c r="M62" s="112"/>
      <c r="N62" s="95" t="s">
        <v>115</v>
      </c>
      <c r="O62" s="89"/>
      <c r="P62" s="97">
        <f>MIN(D14,H14,L14,P14,D25,H25,L25,P25,D36,H36,L36,P36,D47,H47,L47,P47)</f>
        <v>17</v>
      </c>
      <c r="Q62" s="23"/>
    </row>
    <row r="63" spans="1:21" ht="12.75" customHeight="1">
      <c r="A63" s="23"/>
      <c r="B63" s="108" t="s">
        <v>84</v>
      </c>
      <c r="C63" s="109"/>
      <c r="D63" s="81">
        <f>$P$36</f>
        <v>34</v>
      </c>
      <c r="E63" s="65"/>
      <c r="F63" s="596" t="s">
        <v>673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  <c r="Q63" s="23"/>
    </row>
    <row r="64" spans="1:21" ht="12.75" customHeight="1">
      <c r="A64" s="23"/>
      <c r="B64" s="108" t="s">
        <v>155</v>
      </c>
      <c r="C64" s="109"/>
      <c r="D64" s="81">
        <f>$H$14</f>
        <v>30</v>
      </c>
      <c r="E64" s="65"/>
      <c r="F64" s="596" t="s">
        <v>672</v>
      </c>
      <c r="G64" s="597"/>
      <c r="H64" s="597"/>
      <c r="I64" s="597"/>
      <c r="J64" s="597"/>
      <c r="K64" s="597"/>
      <c r="L64" s="598"/>
      <c r="M64" s="112"/>
      <c r="N64" s="232" t="s">
        <v>20</v>
      </c>
      <c r="O64" s="100"/>
      <c r="P64" s="114">
        <v>-15</v>
      </c>
      <c r="Q64" s="23"/>
    </row>
    <row r="65" spans="1:30" ht="12.75" customHeight="1">
      <c r="A65" s="23"/>
      <c r="B65" s="108" t="s">
        <v>26</v>
      </c>
      <c r="C65" s="109"/>
      <c r="D65" s="81">
        <f>$P$14</f>
        <v>29</v>
      </c>
      <c r="E65" s="65"/>
      <c r="F65" s="596" t="s">
        <v>671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  <c r="Q65" s="23"/>
    </row>
    <row r="66" spans="1:30" ht="12.75" customHeight="1">
      <c r="A66" s="23"/>
      <c r="B66" s="108" t="s">
        <v>120</v>
      </c>
      <c r="C66" s="109"/>
      <c r="D66" s="81">
        <f>$P$25</f>
        <v>28</v>
      </c>
      <c r="E66" s="65"/>
      <c r="F66" s="596" t="s">
        <v>670</v>
      </c>
      <c r="G66" s="597"/>
      <c r="H66" s="597"/>
      <c r="I66" s="597"/>
      <c r="J66" s="597"/>
      <c r="K66" s="597"/>
      <c r="L66" s="598"/>
      <c r="M66" s="112"/>
      <c r="N66" s="104" t="s">
        <v>127</v>
      </c>
      <c r="O66" s="106"/>
      <c r="P66" s="115"/>
      <c r="Q66" s="23"/>
    </row>
    <row r="67" spans="1:30" ht="12.75" customHeight="1">
      <c r="A67" s="23"/>
      <c r="B67" s="108" t="s">
        <v>161</v>
      </c>
      <c r="C67" s="109"/>
      <c r="D67" s="81">
        <f>$L$47</f>
        <v>27</v>
      </c>
      <c r="E67" s="65"/>
      <c r="F67" s="596" t="s">
        <v>669</v>
      </c>
      <c r="G67" s="597"/>
      <c r="H67" s="597"/>
      <c r="I67" s="597"/>
      <c r="J67" s="597"/>
      <c r="K67" s="597"/>
      <c r="L67" s="598"/>
      <c r="M67" s="112"/>
      <c r="N67" s="617" t="s">
        <v>654</v>
      </c>
      <c r="O67" s="618"/>
      <c r="P67" s="619"/>
      <c r="Q67" s="23"/>
      <c r="R67" s="89"/>
      <c r="S67" s="90"/>
      <c r="T67" s="91"/>
      <c r="U67" s="250"/>
      <c r="V67" s="89"/>
      <c r="W67" s="90"/>
      <c r="X67" s="91"/>
      <c r="Y67" s="250"/>
      <c r="Z67" s="89"/>
      <c r="AA67" s="90"/>
      <c r="AB67" s="91"/>
      <c r="AC67" s="107"/>
      <c r="AD67" s="89"/>
    </row>
    <row r="68" spans="1:30" ht="12.75" customHeight="1">
      <c r="A68" s="23"/>
      <c r="B68" s="108" t="s">
        <v>162</v>
      </c>
      <c r="C68" s="109"/>
      <c r="D68" s="81">
        <f>$H$25</f>
        <v>24</v>
      </c>
      <c r="E68" s="65"/>
      <c r="F68" s="596" t="s">
        <v>668</v>
      </c>
      <c r="G68" s="597"/>
      <c r="H68" s="597"/>
      <c r="I68" s="597"/>
      <c r="J68" s="597"/>
      <c r="K68" s="597"/>
      <c r="L68" s="598"/>
      <c r="M68" s="112"/>
      <c r="N68" s="613" t="s">
        <v>655</v>
      </c>
      <c r="O68" s="614"/>
      <c r="P68" s="615"/>
      <c r="Q68" s="23"/>
      <c r="R68" s="89"/>
      <c r="S68" s="90"/>
      <c r="T68" s="90"/>
      <c r="U68" s="250"/>
      <c r="V68" s="89"/>
      <c r="W68" s="90"/>
      <c r="X68" s="91"/>
      <c r="Y68" s="89"/>
      <c r="Z68" s="89"/>
      <c r="AA68" s="90"/>
      <c r="AB68" s="91"/>
      <c r="AC68" s="304"/>
      <c r="AD68" s="89"/>
    </row>
    <row r="69" spans="1:30" ht="12.75" customHeight="1">
      <c r="A69" s="23"/>
      <c r="B69" s="108" t="s">
        <v>20</v>
      </c>
      <c r="C69" s="109"/>
      <c r="D69" s="81">
        <f>$L$14</f>
        <v>22</v>
      </c>
      <c r="E69" s="65"/>
      <c r="F69" s="596" t="s">
        <v>667</v>
      </c>
      <c r="G69" s="597"/>
      <c r="H69" s="597"/>
      <c r="I69" s="597"/>
      <c r="J69" s="597"/>
      <c r="K69" s="597"/>
      <c r="L69" s="598"/>
      <c r="M69" s="112"/>
      <c r="N69" s="613" t="s">
        <v>656</v>
      </c>
      <c r="O69" s="614"/>
      <c r="P69" s="615"/>
      <c r="Q69" s="23"/>
      <c r="R69" s="16"/>
      <c r="S69" s="16"/>
      <c r="T69" s="91"/>
      <c r="U69" s="248"/>
      <c r="V69" s="16"/>
      <c r="W69" s="16"/>
      <c r="X69" s="91"/>
      <c r="Y69" s="91"/>
      <c r="Z69" s="16"/>
      <c r="AA69" s="16"/>
      <c r="AB69" s="16"/>
      <c r="AC69" s="91"/>
      <c r="AD69" s="16"/>
    </row>
    <row r="70" spans="1:30" ht="12.75" customHeight="1">
      <c r="A70" s="23"/>
      <c r="B70" s="108" t="s">
        <v>159</v>
      </c>
      <c r="C70" s="109"/>
      <c r="D70" s="81">
        <f>$D$36</f>
        <v>20</v>
      </c>
      <c r="E70" s="65"/>
      <c r="F70" s="616" t="s">
        <v>666</v>
      </c>
      <c r="G70" s="597"/>
      <c r="H70" s="597"/>
      <c r="I70" s="597"/>
      <c r="J70" s="597"/>
      <c r="K70" s="597"/>
      <c r="L70" s="598"/>
      <c r="M70" s="112"/>
      <c r="N70" s="613" t="s">
        <v>657</v>
      </c>
      <c r="O70" s="614"/>
      <c r="P70" s="615"/>
      <c r="Q70" s="23"/>
      <c r="R70" s="89"/>
      <c r="S70" s="90"/>
      <c r="T70" s="91"/>
      <c r="U70" s="250"/>
      <c r="V70" s="89"/>
      <c r="W70" s="90"/>
      <c r="X70" s="91"/>
      <c r="Y70" s="304"/>
      <c r="Z70" s="89"/>
      <c r="AA70" s="90"/>
      <c r="AB70" s="91"/>
      <c r="AC70" s="107"/>
      <c r="AD70" s="89"/>
    </row>
    <row r="71" spans="1:30" ht="12.75" customHeight="1">
      <c r="A71" s="23"/>
      <c r="B71" s="108" t="s">
        <v>379</v>
      </c>
      <c r="C71" s="109"/>
      <c r="D71" s="81">
        <f>$H$47</f>
        <v>20</v>
      </c>
      <c r="E71" s="65"/>
      <c r="F71" s="596" t="s">
        <v>665</v>
      </c>
      <c r="G71" s="597"/>
      <c r="H71" s="597"/>
      <c r="I71" s="597"/>
      <c r="J71" s="597"/>
      <c r="K71" s="597"/>
      <c r="L71" s="598"/>
      <c r="M71" s="112"/>
      <c r="N71" s="613" t="s">
        <v>658</v>
      </c>
      <c r="O71" s="614"/>
      <c r="P71" s="615"/>
      <c r="Q71" s="23"/>
      <c r="R71" s="89"/>
      <c r="S71" s="90"/>
      <c r="T71" s="89"/>
      <c r="U71" s="304"/>
      <c r="V71" s="89"/>
      <c r="W71" s="90"/>
      <c r="X71" s="91"/>
      <c r="Y71" s="89"/>
      <c r="Z71" s="89"/>
      <c r="AA71" s="90"/>
      <c r="AB71" s="91"/>
      <c r="AC71" s="304"/>
      <c r="AD71" s="89"/>
    </row>
    <row r="72" spans="1:30" ht="12.75" customHeight="1">
      <c r="A72" s="23"/>
      <c r="B72" s="108" t="s">
        <v>115</v>
      </c>
      <c r="C72" s="109"/>
      <c r="D72" s="81">
        <f>$D$14</f>
        <v>17</v>
      </c>
      <c r="E72" s="65"/>
      <c r="F72" s="596" t="s">
        <v>664</v>
      </c>
      <c r="G72" s="597"/>
      <c r="H72" s="597"/>
      <c r="I72" s="597"/>
      <c r="J72" s="597"/>
      <c r="K72" s="597"/>
      <c r="L72" s="598"/>
      <c r="M72" s="112"/>
      <c r="N72" s="613" t="s">
        <v>659</v>
      </c>
      <c r="O72" s="614"/>
      <c r="P72" s="615"/>
      <c r="Q72" s="23"/>
      <c r="R72" s="246"/>
      <c r="S72" s="244"/>
      <c r="T72" s="245"/>
      <c r="U72" s="49"/>
      <c r="V72" s="49"/>
      <c r="W72" s="49"/>
    </row>
    <row r="73" spans="1:30" ht="12.75" customHeight="1">
      <c r="A73" s="23"/>
      <c r="B73" s="112"/>
      <c r="C73" s="112"/>
      <c r="D73" s="112"/>
      <c r="E73" s="112"/>
      <c r="M73" s="112"/>
      <c r="N73" s="613" t="s">
        <v>660</v>
      </c>
      <c r="O73" s="614"/>
      <c r="P73" s="615"/>
      <c r="Q73" s="23"/>
      <c r="R73" s="243"/>
      <c r="S73" s="244"/>
      <c r="T73" s="245"/>
      <c r="U73" s="49"/>
      <c r="V73" s="49"/>
      <c r="W73" s="49"/>
    </row>
    <row r="74" spans="1:30" ht="12.75" customHeight="1">
      <c r="A74" s="23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3</v>
      </c>
      <c r="J74" s="237">
        <f>'wk4'!J74+I74</f>
        <v>19</v>
      </c>
      <c r="K74" s="640" t="s">
        <v>663</v>
      </c>
      <c r="L74" s="640"/>
      <c r="M74" s="65"/>
      <c r="N74" s="624" t="s">
        <v>661</v>
      </c>
      <c r="O74" s="625"/>
      <c r="P74" s="626"/>
      <c r="Q74" s="23"/>
      <c r="R74" s="243"/>
      <c r="S74" s="244"/>
      <c r="T74" s="245"/>
      <c r="U74" s="49"/>
      <c r="V74" s="49"/>
      <c r="W74" s="49"/>
    </row>
    <row r="75" spans="1:30" ht="12.75" customHeight="1">
      <c r="A75" s="23"/>
      <c r="B75" s="611" t="s">
        <v>501</v>
      </c>
      <c r="C75" s="612"/>
      <c r="D75" s="81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5</v>
      </c>
      <c r="J75" s="120">
        <f>'wk4'!J75+I75</f>
        <v>21</v>
      </c>
      <c r="K75" s="640" t="s">
        <v>662</v>
      </c>
      <c r="L75" s="640"/>
      <c r="M75" s="65"/>
      <c r="N75" s="621" t="str">
        <f>'wk6'!$B$3</f>
        <v>OFF: ATL, NO, NYJ &amp; SF</v>
      </c>
      <c r="O75" s="622"/>
      <c r="P75" s="623"/>
      <c r="Q75" s="23"/>
      <c r="R75" s="49"/>
      <c r="S75" s="49"/>
      <c r="T75" s="49"/>
      <c r="U75" s="49"/>
      <c r="V75" s="49"/>
      <c r="W75" s="49"/>
    </row>
    <row r="76" spans="1:30">
      <c r="A76" s="23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3"/>
      <c r="N76" s="646"/>
      <c r="O76" s="646"/>
      <c r="P76" s="646"/>
      <c r="Q76" s="23"/>
    </row>
  </sheetData>
  <sortState xmlns:xlrd2="http://schemas.microsoft.com/office/spreadsheetml/2017/richdata2" ref="B57:D72">
    <sortCondition descending="1" ref="D72"/>
  </sortState>
  <mergeCells count="60">
    <mergeCell ref="F1:L2"/>
    <mergeCell ref="B75:C75"/>
    <mergeCell ref="G75:H75"/>
    <mergeCell ref="K75:L75"/>
    <mergeCell ref="F70:L70"/>
    <mergeCell ref="F72:L72"/>
    <mergeCell ref="F71:L71"/>
    <mergeCell ref="G74:H74"/>
    <mergeCell ref="K74:L74"/>
    <mergeCell ref="B74:D74"/>
    <mergeCell ref="F60:L60"/>
    <mergeCell ref="F68:L68"/>
    <mergeCell ref="F69:L69"/>
    <mergeCell ref="F63:L63"/>
    <mergeCell ref="F62:L62"/>
    <mergeCell ref="B1:C1"/>
    <mergeCell ref="N16:O16"/>
    <mergeCell ref="F58:L58"/>
    <mergeCell ref="F59:L59"/>
    <mergeCell ref="F61:L61"/>
    <mergeCell ref="B27:C27"/>
    <mergeCell ref="F27:G27"/>
    <mergeCell ref="J27:K27"/>
    <mergeCell ref="N27:O27"/>
    <mergeCell ref="F57:L57"/>
    <mergeCell ref="J38:K38"/>
    <mergeCell ref="B49:N49"/>
    <mergeCell ref="B56:C56"/>
    <mergeCell ref="B38:C38"/>
    <mergeCell ref="F38:G38"/>
    <mergeCell ref="N38:O38"/>
    <mergeCell ref="N76:P76"/>
    <mergeCell ref="N72:P72"/>
    <mergeCell ref="N67:P67"/>
    <mergeCell ref="N68:P68"/>
    <mergeCell ref="N69:P69"/>
    <mergeCell ref="N70:P70"/>
    <mergeCell ref="N75:P75"/>
    <mergeCell ref="N74:P74"/>
    <mergeCell ref="N71:P71"/>
    <mergeCell ref="N73:P73"/>
    <mergeCell ref="B3:E3"/>
    <mergeCell ref="J5:K5"/>
    <mergeCell ref="B16:C16"/>
    <mergeCell ref="F16:G16"/>
    <mergeCell ref="J16:K16"/>
    <mergeCell ref="F64:L64"/>
    <mergeCell ref="F65:L65"/>
    <mergeCell ref="F66:L66"/>
    <mergeCell ref="F67:L67"/>
    <mergeCell ref="B5:C5"/>
    <mergeCell ref="F5:G5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76"/>
  <sheetViews>
    <sheetView view="pageBreakPreview" topLeftCell="C1" zoomScale="190" zoomScaleNormal="100" zoomScaleSheetLayoutView="190" workbookViewId="0">
      <selection activeCell="R60" sqref="R60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6" width="4.28515625" customWidth="1"/>
    <col min="17" max="17" width="2.42578125" customWidth="1"/>
    <col min="18" max="18" width="12.28515625" customWidth="1"/>
    <col min="19" max="19" width="6.7109375" customWidth="1"/>
  </cols>
  <sheetData>
    <row r="1" spans="1:17" ht="12.75" customHeight="1">
      <c r="A1" s="20"/>
      <c r="B1" s="588">
        <f>'Team Totals'!$A$1</f>
        <v>2021</v>
      </c>
      <c r="C1" s="588"/>
      <c r="D1" s="64"/>
      <c r="E1" s="65"/>
      <c r="F1" s="591" t="s">
        <v>652</v>
      </c>
      <c r="G1" s="591"/>
      <c r="H1" s="591"/>
      <c r="I1" s="591"/>
      <c r="J1" s="591"/>
      <c r="K1" s="591"/>
      <c r="L1" s="591"/>
      <c r="M1" s="65"/>
      <c r="N1" s="65"/>
      <c r="O1" s="65"/>
      <c r="P1" s="65"/>
      <c r="Q1" s="20"/>
    </row>
    <row r="2" spans="1:17" ht="12.75" customHeight="1">
      <c r="A2" s="20"/>
      <c r="B2" s="64" t="s">
        <v>79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  <c r="Q2" s="20"/>
    </row>
    <row r="3" spans="1:17" ht="12.75" customHeight="1">
      <c r="A3" s="20"/>
      <c r="B3" s="587" t="s">
        <v>370</v>
      </c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65"/>
      <c r="Q3" s="20"/>
    </row>
    <row r="4" spans="1:17" ht="12.75" customHeight="1">
      <c r="A4" s="20"/>
      <c r="B4" s="65"/>
      <c r="C4" s="65"/>
      <c r="D4" s="65"/>
      <c r="E4" s="65"/>
      <c r="F4" s="65"/>
      <c r="G4" s="65"/>
      <c r="H4" s="65"/>
      <c r="I4" s="65"/>
      <c r="J4" s="65"/>
      <c r="K4" s="103"/>
      <c r="L4" s="65"/>
      <c r="M4" s="65"/>
      <c r="N4" s="65"/>
      <c r="O4" s="65"/>
      <c r="P4" s="65"/>
      <c r="Q4" s="20"/>
    </row>
    <row r="5" spans="1:17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20"/>
    </row>
    <row r="6" spans="1:17" ht="12.75" customHeight="1">
      <c r="A6" s="20"/>
      <c r="B6" s="69" t="s">
        <v>110</v>
      </c>
      <c r="C6" s="70" t="s">
        <v>231</v>
      </c>
      <c r="D6" s="71">
        <v>9</v>
      </c>
      <c r="E6" s="65"/>
      <c r="F6" s="69" t="s">
        <v>110</v>
      </c>
      <c r="G6" s="70" t="s">
        <v>209</v>
      </c>
      <c r="H6" s="71">
        <v>9</v>
      </c>
      <c r="I6" s="65"/>
      <c r="J6" s="69" t="s">
        <v>110</v>
      </c>
      <c r="K6" s="70" t="s">
        <v>273</v>
      </c>
      <c r="L6" s="71">
        <v>10</v>
      </c>
      <c r="M6" s="65"/>
      <c r="N6" s="69" t="s">
        <v>110</v>
      </c>
      <c r="O6" s="70" t="s">
        <v>404</v>
      </c>
      <c r="P6" s="71">
        <v>9</v>
      </c>
      <c r="Q6" s="20"/>
    </row>
    <row r="7" spans="1:17" ht="12.75" customHeight="1">
      <c r="A7" s="20"/>
      <c r="B7" s="69" t="s">
        <v>111</v>
      </c>
      <c r="C7" s="70" t="s">
        <v>244</v>
      </c>
      <c r="D7" s="71">
        <v>8</v>
      </c>
      <c r="E7" s="65"/>
      <c r="F7" s="69" t="s">
        <v>111</v>
      </c>
      <c r="G7" s="70" t="s">
        <v>232</v>
      </c>
      <c r="H7" s="71">
        <v>0</v>
      </c>
      <c r="I7" s="65"/>
      <c r="J7" s="69" t="s">
        <v>111</v>
      </c>
      <c r="K7" s="70" t="s">
        <v>687</v>
      </c>
      <c r="L7" s="71">
        <v>6</v>
      </c>
      <c r="M7" s="65"/>
      <c r="N7" s="69" t="s">
        <v>111</v>
      </c>
      <c r="O7" s="70" t="s">
        <v>653</v>
      </c>
      <c r="P7" s="71">
        <v>6</v>
      </c>
      <c r="Q7" s="20"/>
    </row>
    <row r="8" spans="1:17" ht="12.75" customHeight="1">
      <c r="A8" s="20"/>
      <c r="B8" s="69" t="s">
        <v>111</v>
      </c>
      <c r="C8" s="70" t="s">
        <v>527</v>
      </c>
      <c r="D8" s="71">
        <v>0</v>
      </c>
      <c r="E8" s="65"/>
      <c r="F8" s="69" t="s">
        <v>111</v>
      </c>
      <c r="G8" s="70" t="s">
        <v>617</v>
      </c>
      <c r="H8" s="71">
        <v>0</v>
      </c>
      <c r="I8" s="65"/>
      <c r="J8" s="69" t="s">
        <v>111</v>
      </c>
      <c r="K8" s="70" t="s">
        <v>643</v>
      </c>
      <c r="L8" s="71">
        <v>0</v>
      </c>
      <c r="M8" s="65"/>
      <c r="N8" s="69" t="s">
        <v>111</v>
      </c>
      <c r="O8" s="70" t="s">
        <v>300</v>
      </c>
      <c r="P8" s="71">
        <v>0</v>
      </c>
      <c r="Q8" s="20"/>
    </row>
    <row r="9" spans="1:17" ht="12.75" customHeight="1">
      <c r="A9" s="20"/>
      <c r="B9" s="69" t="s">
        <v>112</v>
      </c>
      <c r="C9" s="70" t="s">
        <v>199</v>
      </c>
      <c r="D9" s="71">
        <v>3</v>
      </c>
      <c r="E9" s="65"/>
      <c r="F9" s="69" t="s">
        <v>112</v>
      </c>
      <c r="G9" s="70" t="s">
        <v>200</v>
      </c>
      <c r="H9" s="71">
        <v>0</v>
      </c>
      <c r="I9" s="65"/>
      <c r="J9" s="69" t="s">
        <v>112</v>
      </c>
      <c r="K9" s="70" t="s">
        <v>403</v>
      </c>
      <c r="L9" s="71">
        <v>3</v>
      </c>
      <c r="M9" s="65"/>
      <c r="N9" s="69" t="s">
        <v>112</v>
      </c>
      <c r="O9" s="70" t="s">
        <v>226</v>
      </c>
      <c r="P9" s="71">
        <v>0</v>
      </c>
      <c r="Q9" s="20"/>
    </row>
    <row r="10" spans="1:17" ht="12.75" customHeight="1">
      <c r="A10" s="20"/>
      <c r="B10" s="69" t="s">
        <v>112</v>
      </c>
      <c r="C10" s="70" t="s">
        <v>346</v>
      </c>
      <c r="D10" s="71">
        <v>0</v>
      </c>
      <c r="E10" s="65"/>
      <c r="F10" s="69" t="s">
        <v>112</v>
      </c>
      <c r="G10" s="70" t="s">
        <v>685</v>
      </c>
      <c r="H10" s="71">
        <v>3</v>
      </c>
      <c r="I10" s="65"/>
      <c r="J10" s="69" t="s">
        <v>112</v>
      </c>
      <c r="K10" s="70" t="s">
        <v>580</v>
      </c>
      <c r="L10" s="71">
        <v>0</v>
      </c>
      <c r="M10" s="65"/>
      <c r="N10" s="69" t="s">
        <v>112</v>
      </c>
      <c r="O10" s="70" t="s">
        <v>689</v>
      </c>
      <c r="P10" s="71">
        <v>0</v>
      </c>
      <c r="Q10" s="20"/>
    </row>
    <row r="11" spans="1:17" ht="12.75" customHeight="1">
      <c r="A11" s="20"/>
      <c r="B11" s="69" t="s">
        <v>112</v>
      </c>
      <c r="C11" s="70" t="s">
        <v>248</v>
      </c>
      <c r="D11" s="71">
        <v>0</v>
      </c>
      <c r="E11" s="65"/>
      <c r="F11" s="69" t="s">
        <v>112</v>
      </c>
      <c r="G11" s="70" t="s">
        <v>342</v>
      </c>
      <c r="H11" s="71">
        <v>0</v>
      </c>
      <c r="I11" s="65"/>
      <c r="J11" s="69" t="s">
        <v>112</v>
      </c>
      <c r="K11" s="70" t="s">
        <v>236</v>
      </c>
      <c r="L11" s="71">
        <v>3</v>
      </c>
      <c r="M11" s="65"/>
      <c r="N11" s="69" t="s">
        <v>112</v>
      </c>
      <c r="O11" s="70" t="s">
        <v>644</v>
      </c>
      <c r="P11" s="71">
        <v>1</v>
      </c>
      <c r="Q11" s="20"/>
    </row>
    <row r="12" spans="1:17" ht="12.75" customHeight="1">
      <c r="A12" s="20"/>
      <c r="B12" s="69" t="s">
        <v>113</v>
      </c>
      <c r="C12" s="49" t="s">
        <v>242</v>
      </c>
      <c r="D12" s="71">
        <v>11</v>
      </c>
      <c r="E12" s="65"/>
      <c r="F12" s="69" t="s">
        <v>113</v>
      </c>
      <c r="G12" s="70" t="s">
        <v>268</v>
      </c>
      <c r="H12" s="71">
        <v>14</v>
      </c>
      <c r="I12" s="65"/>
      <c r="J12" s="69" t="s">
        <v>113</v>
      </c>
      <c r="K12" s="70" t="s">
        <v>237</v>
      </c>
      <c r="L12" s="71">
        <v>6</v>
      </c>
      <c r="M12" s="65"/>
      <c r="N12" s="69" t="s">
        <v>113</v>
      </c>
      <c r="O12" s="70" t="s">
        <v>288</v>
      </c>
      <c r="P12" s="71">
        <v>3</v>
      </c>
      <c r="Q12" s="20"/>
    </row>
    <row r="13" spans="1:17" ht="12.75" customHeight="1">
      <c r="A13" s="20"/>
      <c r="B13" s="69" t="s">
        <v>114</v>
      </c>
      <c r="C13" s="70" t="s">
        <v>568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464</v>
      </c>
      <c r="L13" s="71">
        <v>0</v>
      </c>
      <c r="M13" s="65"/>
      <c r="N13" s="69" t="s">
        <v>114</v>
      </c>
      <c r="O13" s="70" t="s">
        <v>526</v>
      </c>
      <c r="P13" s="71">
        <v>0</v>
      </c>
      <c r="Q13" s="20"/>
    </row>
    <row r="14" spans="1:17" ht="12.75" customHeight="1">
      <c r="A14" s="20"/>
      <c r="B14" s="69"/>
      <c r="C14" s="72" t="s">
        <v>28</v>
      </c>
      <c r="D14" s="73">
        <f>SUM(D6:D13)</f>
        <v>31</v>
      </c>
      <c r="E14" s="65"/>
      <c r="F14" s="69"/>
      <c r="G14" s="74" t="s">
        <v>28</v>
      </c>
      <c r="H14" s="73">
        <f>SUM(H6:H13)</f>
        <v>26</v>
      </c>
      <c r="I14" s="65"/>
      <c r="J14" s="69"/>
      <c r="K14" s="72" t="s">
        <v>28</v>
      </c>
      <c r="L14" s="73">
        <f>SUM(L6:L13)</f>
        <v>28</v>
      </c>
      <c r="M14" s="65"/>
      <c r="N14" s="69"/>
      <c r="O14" s="72" t="s">
        <v>28</v>
      </c>
      <c r="P14" s="73">
        <f>SUM(P6:P13)</f>
        <v>19</v>
      </c>
      <c r="Q14" s="20"/>
    </row>
    <row r="15" spans="1:17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20"/>
    </row>
    <row r="16" spans="1:17" ht="12.75" customHeight="1">
      <c r="A16" s="20"/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238" t="s">
        <v>688</v>
      </c>
      <c r="M16" s="65"/>
      <c r="N16" s="589" t="str">
        <f>'Team Totals'!$A$5</f>
        <v>Grenadiers</v>
      </c>
      <c r="O16" s="590"/>
      <c r="P16" s="68" t="s">
        <v>460</v>
      </c>
      <c r="Q16" s="20"/>
    </row>
    <row r="17" spans="1:17" ht="12.75" customHeight="1">
      <c r="A17" s="20"/>
      <c r="B17" s="69" t="s">
        <v>110</v>
      </c>
      <c r="C17" s="70" t="s">
        <v>442</v>
      </c>
      <c r="D17" s="71">
        <v>3</v>
      </c>
      <c r="E17" s="65"/>
      <c r="F17" s="69" t="s">
        <v>110</v>
      </c>
      <c r="G17" s="70" t="s">
        <v>197</v>
      </c>
      <c r="H17" s="71">
        <v>6</v>
      </c>
      <c r="I17" s="65"/>
      <c r="J17" s="69" t="s">
        <v>110</v>
      </c>
      <c r="K17" s="70" t="s">
        <v>251</v>
      </c>
      <c r="L17" s="71">
        <v>12</v>
      </c>
      <c r="M17" s="65"/>
      <c r="N17" s="69" t="s">
        <v>110</v>
      </c>
      <c r="O17" s="70" t="s">
        <v>502</v>
      </c>
      <c r="P17" s="71">
        <v>3</v>
      </c>
      <c r="Q17" s="20"/>
    </row>
    <row r="18" spans="1:17" ht="12.75" customHeight="1">
      <c r="A18" s="20"/>
      <c r="B18" s="69" t="s">
        <v>111</v>
      </c>
      <c r="C18" s="70" t="s">
        <v>210</v>
      </c>
      <c r="D18" s="71">
        <v>0</v>
      </c>
      <c r="E18" s="65"/>
      <c r="F18" s="69" t="s">
        <v>111</v>
      </c>
      <c r="G18" s="70" t="s">
        <v>252</v>
      </c>
      <c r="H18" s="71">
        <v>3</v>
      </c>
      <c r="I18" s="65"/>
      <c r="J18" s="69" t="s">
        <v>111</v>
      </c>
      <c r="K18" s="70" t="s">
        <v>391</v>
      </c>
      <c r="L18" s="71">
        <v>3</v>
      </c>
      <c r="M18" s="65"/>
      <c r="N18" s="69" t="s">
        <v>111</v>
      </c>
      <c r="O18" s="70" t="s">
        <v>255</v>
      </c>
      <c r="P18" s="71">
        <v>12</v>
      </c>
      <c r="Q18" s="20"/>
    </row>
    <row r="19" spans="1:17" ht="12.75" customHeight="1">
      <c r="A19" s="20"/>
      <c r="B19" s="69" t="s">
        <v>111</v>
      </c>
      <c r="C19" s="70" t="s">
        <v>271</v>
      </c>
      <c r="D19" s="71">
        <v>6</v>
      </c>
      <c r="E19" s="65"/>
      <c r="F19" s="69" t="s">
        <v>111</v>
      </c>
      <c r="G19" s="70" t="s">
        <v>430</v>
      </c>
      <c r="H19" s="71">
        <v>0</v>
      </c>
      <c r="I19" s="65"/>
      <c r="J19" s="69" t="s">
        <v>111</v>
      </c>
      <c r="K19" s="70" t="s">
        <v>222</v>
      </c>
      <c r="L19" s="71">
        <v>0</v>
      </c>
      <c r="M19" s="65"/>
      <c r="N19" s="69" t="s">
        <v>111</v>
      </c>
      <c r="O19" s="70" t="s">
        <v>543</v>
      </c>
      <c r="P19" s="71">
        <v>12</v>
      </c>
      <c r="Q19" s="20"/>
    </row>
    <row r="20" spans="1:17" ht="12.75" customHeight="1">
      <c r="A20" s="20"/>
      <c r="B20" s="69" t="s">
        <v>112</v>
      </c>
      <c r="C20" s="70" t="s">
        <v>279</v>
      </c>
      <c r="D20" s="71">
        <v>0</v>
      </c>
      <c r="E20" s="65"/>
      <c r="F20" s="69" t="s">
        <v>112</v>
      </c>
      <c r="G20" s="70" t="s">
        <v>435</v>
      </c>
      <c r="H20" s="71">
        <v>0</v>
      </c>
      <c r="I20" s="65"/>
      <c r="J20" s="69" t="s">
        <v>112</v>
      </c>
      <c r="K20" s="70" t="s">
        <v>298</v>
      </c>
      <c r="L20" s="71">
        <v>0</v>
      </c>
      <c r="M20" s="65"/>
      <c r="N20" s="69" t="s">
        <v>112</v>
      </c>
      <c r="O20" s="70" t="s">
        <v>297</v>
      </c>
      <c r="P20" s="71">
        <v>6</v>
      </c>
      <c r="Q20" s="20"/>
    </row>
    <row r="21" spans="1:17" ht="12.75" customHeight="1">
      <c r="A21" s="20"/>
      <c r="B21" s="69" t="s">
        <v>112</v>
      </c>
      <c r="C21" s="70" t="s">
        <v>349</v>
      </c>
      <c r="D21" s="71">
        <v>0</v>
      </c>
      <c r="E21" s="65"/>
      <c r="F21" s="69" t="s">
        <v>112</v>
      </c>
      <c r="G21" s="70" t="s">
        <v>433</v>
      </c>
      <c r="H21" s="71">
        <v>0</v>
      </c>
      <c r="I21" s="65"/>
      <c r="J21" s="69" t="s">
        <v>112</v>
      </c>
      <c r="K21" s="70" t="s">
        <v>275</v>
      </c>
      <c r="L21" s="71">
        <v>0</v>
      </c>
      <c r="M21" s="65"/>
      <c r="N21" s="69" t="s">
        <v>112</v>
      </c>
      <c r="O21" s="70" t="s">
        <v>266</v>
      </c>
      <c r="P21" s="71">
        <v>6</v>
      </c>
      <c r="Q21" s="20"/>
    </row>
    <row r="22" spans="1:17" ht="12.75" customHeight="1">
      <c r="A22" s="20"/>
      <c r="B22" s="69" t="s">
        <v>112</v>
      </c>
      <c r="C22" s="70" t="s">
        <v>444</v>
      </c>
      <c r="D22" s="71">
        <v>0</v>
      </c>
      <c r="E22" s="65"/>
      <c r="F22" s="69" t="s">
        <v>112</v>
      </c>
      <c r="G22" s="70" t="s">
        <v>228</v>
      </c>
      <c r="H22" s="71">
        <v>0</v>
      </c>
      <c r="I22" s="65"/>
      <c r="J22" s="69" t="s">
        <v>112</v>
      </c>
      <c r="K22" s="70" t="s">
        <v>394</v>
      </c>
      <c r="L22" s="71">
        <v>0</v>
      </c>
      <c r="M22" s="65"/>
      <c r="N22" s="69" t="s">
        <v>112</v>
      </c>
      <c r="O22" s="70" t="s">
        <v>205</v>
      </c>
      <c r="P22" s="71">
        <v>0</v>
      </c>
      <c r="Q22" s="20"/>
    </row>
    <row r="23" spans="1:17" ht="12.75" customHeight="1">
      <c r="A23" s="20"/>
      <c r="B23" s="69" t="s">
        <v>113</v>
      </c>
      <c r="C23" s="70" t="s">
        <v>293</v>
      </c>
      <c r="D23" s="71">
        <v>14</v>
      </c>
      <c r="E23" s="65"/>
      <c r="F23" s="69" t="s">
        <v>113</v>
      </c>
      <c r="G23" s="70" t="s">
        <v>436</v>
      </c>
      <c r="H23" s="71">
        <v>16</v>
      </c>
      <c r="I23" s="65"/>
      <c r="J23" s="69" t="s">
        <v>113</v>
      </c>
      <c r="K23" s="70" t="s">
        <v>544</v>
      </c>
      <c r="L23" s="71">
        <v>10</v>
      </c>
      <c r="M23" s="65"/>
      <c r="N23" s="69" t="s">
        <v>113</v>
      </c>
      <c r="O23" s="70" t="s">
        <v>229</v>
      </c>
      <c r="P23" s="71">
        <v>6</v>
      </c>
      <c r="Q23" s="20"/>
    </row>
    <row r="24" spans="1:17" ht="12.75" customHeight="1">
      <c r="A24" s="20"/>
      <c r="B24" s="69" t="s">
        <v>114</v>
      </c>
      <c r="C24" s="70" t="s">
        <v>484</v>
      </c>
      <c r="D24" s="71">
        <v>0</v>
      </c>
      <c r="E24" s="65"/>
      <c r="F24" s="69" t="s">
        <v>114</v>
      </c>
      <c r="G24" s="70" t="s">
        <v>536</v>
      </c>
      <c r="H24" s="71">
        <v>0</v>
      </c>
      <c r="I24" s="65"/>
      <c r="J24" s="69" t="s">
        <v>114</v>
      </c>
      <c r="K24" s="70" t="s">
        <v>613</v>
      </c>
      <c r="L24" s="71">
        <v>0</v>
      </c>
      <c r="M24" s="65"/>
      <c r="N24" s="69" t="s">
        <v>114</v>
      </c>
      <c r="O24" s="70" t="s">
        <v>459</v>
      </c>
      <c r="P24" s="71">
        <v>0</v>
      </c>
      <c r="Q24" s="20"/>
    </row>
    <row r="25" spans="1:17" ht="12.75" customHeight="1">
      <c r="A25" s="20"/>
      <c r="B25" s="69"/>
      <c r="C25" s="72" t="s">
        <v>28</v>
      </c>
      <c r="D25" s="73">
        <f>SUM(D17:D24)</f>
        <v>23</v>
      </c>
      <c r="E25" s="65"/>
      <c r="F25" s="69"/>
      <c r="G25" s="74" t="s">
        <v>28</v>
      </c>
      <c r="H25" s="73">
        <f>SUM(H17:H24)</f>
        <v>25</v>
      </c>
      <c r="I25" s="65"/>
      <c r="J25" s="69"/>
      <c r="K25" s="72" t="s">
        <v>28</v>
      </c>
      <c r="L25" s="73">
        <f>SUM(L17:L24)</f>
        <v>25</v>
      </c>
      <c r="M25" s="65"/>
      <c r="N25" s="69"/>
      <c r="O25" s="72" t="s">
        <v>28</v>
      </c>
      <c r="P25" s="73">
        <f>SUM(P17:P24)</f>
        <v>45</v>
      </c>
      <c r="Q25" s="20"/>
    </row>
    <row r="26" spans="1:17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20"/>
    </row>
    <row r="27" spans="1:17" ht="12.75" customHeight="1">
      <c r="A27" s="20"/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238" t="s">
        <v>460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  <c r="Q27" s="20"/>
    </row>
    <row r="28" spans="1:17" ht="12.75" customHeight="1">
      <c r="A28" s="20"/>
      <c r="B28" s="69" t="s">
        <v>110</v>
      </c>
      <c r="C28" s="70" t="s">
        <v>230</v>
      </c>
      <c r="D28" s="71">
        <v>3</v>
      </c>
      <c r="E28" s="65"/>
      <c r="F28" s="69" t="s">
        <v>110</v>
      </c>
      <c r="G28" s="70" t="s">
        <v>263</v>
      </c>
      <c r="H28" s="71">
        <v>3</v>
      </c>
      <c r="I28" s="65"/>
      <c r="J28" s="69" t="s">
        <v>110</v>
      </c>
      <c r="K28" s="70" t="s">
        <v>238</v>
      </c>
      <c r="L28" s="71">
        <v>3</v>
      </c>
      <c r="M28" s="65"/>
      <c r="N28" s="69" t="s">
        <v>110</v>
      </c>
      <c r="O28" s="70" t="s">
        <v>396</v>
      </c>
      <c r="P28" s="71">
        <v>12</v>
      </c>
      <c r="Q28" s="20"/>
    </row>
    <row r="29" spans="1:17" ht="12.75" customHeight="1">
      <c r="A29" s="20"/>
      <c r="B29" s="69" t="s">
        <v>111</v>
      </c>
      <c r="C29" s="70" t="s">
        <v>254</v>
      </c>
      <c r="D29" s="71">
        <v>0</v>
      </c>
      <c r="E29" s="65"/>
      <c r="F29" s="69" t="s">
        <v>111</v>
      </c>
      <c r="G29" s="70" t="s">
        <v>445</v>
      </c>
      <c r="H29" s="71">
        <v>0</v>
      </c>
      <c r="I29" s="65"/>
      <c r="J29" s="69" t="s">
        <v>111</v>
      </c>
      <c r="K29" s="70" t="s">
        <v>259</v>
      </c>
      <c r="L29" s="71">
        <v>6</v>
      </c>
      <c r="M29" s="65"/>
      <c r="N29" s="69" t="s">
        <v>111</v>
      </c>
      <c r="O29" s="70" t="s">
        <v>274</v>
      </c>
      <c r="P29" s="71">
        <v>24</v>
      </c>
      <c r="Q29" s="20"/>
    </row>
    <row r="30" spans="1:17" ht="12.75" customHeight="1">
      <c r="A30" s="20"/>
      <c r="B30" s="69" t="s">
        <v>111</v>
      </c>
      <c r="C30" s="70" t="s">
        <v>203</v>
      </c>
      <c r="D30" s="71">
        <v>0</v>
      </c>
      <c r="E30" s="65"/>
      <c r="F30" s="69" t="s">
        <v>111</v>
      </c>
      <c r="G30" s="70" t="s">
        <v>446</v>
      </c>
      <c r="H30" s="71">
        <v>0</v>
      </c>
      <c r="I30" s="65"/>
      <c r="J30" s="69" t="s">
        <v>111</v>
      </c>
      <c r="K30" s="70" t="s">
        <v>421</v>
      </c>
      <c r="L30" s="71">
        <v>0</v>
      </c>
      <c r="M30" s="65"/>
      <c r="N30" s="69" t="s">
        <v>111</v>
      </c>
      <c r="O30" s="70" t="s">
        <v>218</v>
      </c>
      <c r="P30" s="71">
        <v>0</v>
      </c>
      <c r="Q30" s="20"/>
    </row>
    <row r="31" spans="1:17" ht="12.75" customHeight="1">
      <c r="A31" s="20"/>
      <c r="B31" s="69" t="s">
        <v>112</v>
      </c>
      <c r="C31" s="70" t="s">
        <v>208</v>
      </c>
      <c r="D31" s="71">
        <v>0</v>
      </c>
      <c r="E31" s="65"/>
      <c r="F31" s="69" t="s">
        <v>112</v>
      </c>
      <c r="G31" s="70" t="s">
        <v>267</v>
      </c>
      <c r="H31" s="71">
        <v>0</v>
      </c>
      <c r="I31" s="65"/>
      <c r="J31" s="69" t="s">
        <v>112</v>
      </c>
      <c r="K31" s="70" t="s">
        <v>347</v>
      </c>
      <c r="L31" s="71">
        <v>3</v>
      </c>
      <c r="M31" s="65"/>
      <c r="N31" s="69" t="s">
        <v>112</v>
      </c>
      <c r="O31" s="70" t="s">
        <v>220</v>
      </c>
      <c r="P31" s="71">
        <v>0</v>
      </c>
      <c r="Q31" s="20"/>
    </row>
    <row r="32" spans="1:17" ht="12.75" customHeight="1">
      <c r="A32" s="20"/>
      <c r="B32" s="69" t="s">
        <v>112</v>
      </c>
      <c r="C32" s="70" t="s">
        <v>261</v>
      </c>
      <c r="D32" s="71">
        <v>6</v>
      </c>
      <c r="E32" s="65"/>
      <c r="F32" s="69" t="s">
        <v>112</v>
      </c>
      <c r="G32" s="70" t="s">
        <v>447</v>
      </c>
      <c r="H32" s="71">
        <v>0</v>
      </c>
      <c r="I32" s="65"/>
      <c r="J32" s="69" t="s">
        <v>112</v>
      </c>
      <c r="K32" s="70" t="s">
        <v>260</v>
      </c>
      <c r="L32" s="71">
        <v>3</v>
      </c>
      <c r="M32" s="65"/>
      <c r="N32" s="69" t="s">
        <v>112</v>
      </c>
      <c r="O32" s="70" t="s">
        <v>311</v>
      </c>
      <c r="P32" s="71">
        <v>3</v>
      </c>
      <c r="Q32" s="20"/>
    </row>
    <row r="33" spans="1:19" ht="12.75" customHeight="1">
      <c r="A33" s="20"/>
      <c r="B33" s="69" t="s">
        <v>112</v>
      </c>
      <c r="C33" s="70" t="s">
        <v>411</v>
      </c>
      <c r="D33" s="71">
        <v>0</v>
      </c>
      <c r="E33" s="65"/>
      <c r="F33" s="69" t="s">
        <v>112</v>
      </c>
      <c r="G33" s="70" t="s">
        <v>227</v>
      </c>
      <c r="H33" s="71">
        <v>0</v>
      </c>
      <c r="I33" s="65"/>
      <c r="J33" s="69" t="s">
        <v>112</v>
      </c>
      <c r="K33" s="70" t="s">
        <v>419</v>
      </c>
      <c r="L33" s="71">
        <v>0</v>
      </c>
      <c r="M33" s="65"/>
      <c r="N33" s="69" t="s">
        <v>112</v>
      </c>
      <c r="O33" s="70" t="s">
        <v>292</v>
      </c>
      <c r="P33" s="71">
        <v>0</v>
      </c>
      <c r="Q33" s="20"/>
    </row>
    <row r="34" spans="1:19" ht="12.75" customHeight="1">
      <c r="A34" s="20"/>
      <c r="B34" s="69" t="s">
        <v>113</v>
      </c>
      <c r="C34" s="70" t="s">
        <v>196</v>
      </c>
      <c r="D34" s="71">
        <v>8</v>
      </c>
      <c r="E34" s="65"/>
      <c r="F34" s="69" t="s">
        <v>113</v>
      </c>
      <c r="G34" s="70" t="s">
        <v>348</v>
      </c>
      <c r="H34" s="71">
        <v>8</v>
      </c>
      <c r="I34" s="65"/>
      <c r="J34" s="69" t="s">
        <v>113</v>
      </c>
      <c r="K34" s="70" t="s">
        <v>305</v>
      </c>
      <c r="L34" s="71">
        <v>4</v>
      </c>
      <c r="M34" s="65"/>
      <c r="N34" s="69" t="s">
        <v>113</v>
      </c>
      <c r="O34" s="70" t="s">
        <v>287</v>
      </c>
      <c r="P34" s="71">
        <v>13</v>
      </c>
      <c r="Q34" s="20"/>
    </row>
    <row r="35" spans="1:19" ht="12.75" customHeight="1">
      <c r="A35" s="20"/>
      <c r="B35" s="69" t="s">
        <v>114</v>
      </c>
      <c r="C35" s="70" t="s">
        <v>680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6</v>
      </c>
      <c r="M35" s="65"/>
      <c r="N35" s="69" t="s">
        <v>114</v>
      </c>
      <c r="O35" s="70" t="s">
        <v>481</v>
      </c>
      <c r="P35" s="71">
        <v>0</v>
      </c>
      <c r="Q35" s="20"/>
    </row>
    <row r="36" spans="1:19" ht="12.75" customHeight="1">
      <c r="A36" s="20"/>
      <c r="B36" s="69"/>
      <c r="C36" s="72" t="s">
        <v>28</v>
      </c>
      <c r="D36" s="73">
        <f>SUM(D28:D35)</f>
        <v>17</v>
      </c>
      <c r="E36" s="65"/>
      <c r="F36" s="69"/>
      <c r="G36" s="72" t="s">
        <v>28</v>
      </c>
      <c r="H36" s="73">
        <f>SUM(H28:H35)</f>
        <v>11</v>
      </c>
      <c r="I36" s="65"/>
      <c r="J36" s="69"/>
      <c r="K36" s="72" t="s">
        <v>28</v>
      </c>
      <c r="L36" s="73">
        <f>SUM(L28:L35)</f>
        <v>25</v>
      </c>
      <c r="M36" s="65"/>
      <c r="N36" s="364"/>
      <c r="O36" s="74" t="s">
        <v>28</v>
      </c>
      <c r="P36" s="73">
        <f>SUM(P28:P35)</f>
        <v>52</v>
      </c>
      <c r="Q36" s="20"/>
    </row>
    <row r="37" spans="1:19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20"/>
    </row>
    <row r="38" spans="1:19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20"/>
    </row>
    <row r="39" spans="1:19" ht="12.75" customHeight="1">
      <c r="A39" s="20"/>
      <c r="B39" s="79" t="s">
        <v>110</v>
      </c>
      <c r="C39" s="80" t="s">
        <v>282</v>
      </c>
      <c r="D39" s="71">
        <v>6</v>
      </c>
      <c r="E39" s="65"/>
      <c r="F39" s="69" t="s">
        <v>110</v>
      </c>
      <c r="G39" s="70" t="s">
        <v>221</v>
      </c>
      <c r="H39" s="71">
        <v>6</v>
      </c>
      <c r="I39" s="65"/>
      <c r="J39" s="69" t="s">
        <v>110</v>
      </c>
      <c r="K39" s="70" t="s">
        <v>269</v>
      </c>
      <c r="L39" s="71">
        <v>12</v>
      </c>
      <c r="M39" s="65"/>
      <c r="N39" s="69" t="s">
        <v>110</v>
      </c>
      <c r="O39" s="70" t="s">
        <v>449</v>
      </c>
      <c r="P39" s="71">
        <v>1</v>
      </c>
      <c r="Q39" s="20"/>
    </row>
    <row r="40" spans="1:19" ht="12.75" customHeight="1">
      <c r="A40" s="20"/>
      <c r="B40" s="79" t="s">
        <v>111</v>
      </c>
      <c r="C40" s="80" t="s">
        <v>216</v>
      </c>
      <c r="D40" s="71">
        <v>6</v>
      </c>
      <c r="E40" s="65"/>
      <c r="F40" s="69" t="s">
        <v>111</v>
      </c>
      <c r="G40" s="70" t="s">
        <v>310</v>
      </c>
      <c r="H40" s="71">
        <v>6</v>
      </c>
      <c r="I40" s="65"/>
      <c r="J40" s="69" t="s">
        <v>111</v>
      </c>
      <c r="K40" s="70" t="s">
        <v>253</v>
      </c>
      <c r="L40" s="71">
        <v>0</v>
      </c>
      <c r="M40" s="65"/>
      <c r="N40" s="69" t="s">
        <v>111</v>
      </c>
      <c r="O40" s="70" t="s">
        <v>264</v>
      </c>
      <c r="P40" s="71">
        <v>3</v>
      </c>
      <c r="Q40" s="20"/>
    </row>
    <row r="41" spans="1:19" ht="12.75" customHeight="1">
      <c r="A41" s="20"/>
      <c r="B41" s="79" t="s">
        <v>111</v>
      </c>
      <c r="C41" s="80" t="s">
        <v>306</v>
      </c>
      <c r="D41" s="71">
        <v>12</v>
      </c>
      <c r="E41" s="65"/>
      <c r="F41" s="69" t="s">
        <v>111</v>
      </c>
      <c r="G41" s="70" t="s">
        <v>425</v>
      </c>
      <c r="H41" s="71">
        <v>0</v>
      </c>
      <c r="I41" s="65"/>
      <c r="J41" s="69" t="s">
        <v>111</v>
      </c>
      <c r="K41" s="70" t="s">
        <v>456</v>
      </c>
      <c r="L41" s="71">
        <v>0</v>
      </c>
      <c r="M41" s="65"/>
      <c r="N41" s="69" t="s">
        <v>111</v>
      </c>
      <c r="O41" s="70" t="s">
        <v>233</v>
      </c>
      <c r="P41" s="71">
        <v>0</v>
      </c>
      <c r="Q41" s="20"/>
    </row>
    <row r="42" spans="1:19" ht="12.75" customHeight="1">
      <c r="A42" s="20"/>
      <c r="B42" s="79" t="s">
        <v>112</v>
      </c>
      <c r="C42" s="80" t="s">
        <v>418</v>
      </c>
      <c r="D42" s="71">
        <v>0</v>
      </c>
      <c r="E42" s="65"/>
      <c r="F42" s="69" t="s">
        <v>112</v>
      </c>
      <c r="G42" s="70" t="s">
        <v>427</v>
      </c>
      <c r="H42" s="71">
        <v>3</v>
      </c>
      <c r="I42" s="65"/>
      <c r="J42" s="69" t="s">
        <v>112</v>
      </c>
      <c r="K42" s="70" t="s">
        <v>285</v>
      </c>
      <c r="L42" s="71">
        <v>0</v>
      </c>
      <c r="M42" s="65"/>
      <c r="N42" s="69" t="s">
        <v>112</v>
      </c>
      <c r="O42" s="70" t="s">
        <v>296</v>
      </c>
      <c r="P42" s="71">
        <v>0</v>
      </c>
      <c r="Q42" s="20"/>
    </row>
    <row r="43" spans="1:19" ht="12.75" customHeight="1">
      <c r="A43" s="20"/>
      <c r="B43" s="79" t="s">
        <v>112</v>
      </c>
      <c r="C43" s="80" t="s">
        <v>416</v>
      </c>
      <c r="D43" s="71">
        <v>3</v>
      </c>
      <c r="E43" s="65"/>
      <c r="F43" s="69" t="s">
        <v>112</v>
      </c>
      <c r="G43" s="70" t="s">
        <v>426</v>
      </c>
      <c r="H43" s="71">
        <v>0</v>
      </c>
      <c r="I43" s="65"/>
      <c r="J43" s="69" t="s">
        <v>112</v>
      </c>
      <c r="K43" s="70" t="s">
        <v>295</v>
      </c>
      <c r="L43" s="71">
        <v>0</v>
      </c>
      <c r="M43" s="65"/>
      <c r="N43" s="69" t="s">
        <v>112</v>
      </c>
      <c r="O43" s="70" t="s">
        <v>240</v>
      </c>
      <c r="P43" s="71">
        <v>3</v>
      </c>
      <c r="Q43" s="20"/>
    </row>
    <row r="44" spans="1:19" ht="12.75" customHeight="1">
      <c r="A44" s="20"/>
      <c r="B44" s="79" t="s">
        <v>112</v>
      </c>
      <c r="C44" s="80" t="s">
        <v>280</v>
      </c>
      <c r="D44" s="71">
        <v>3</v>
      </c>
      <c r="E44" s="65"/>
      <c r="F44" s="69" t="s">
        <v>112</v>
      </c>
      <c r="G44" s="70" t="s">
        <v>524</v>
      </c>
      <c r="H44" s="71">
        <v>0</v>
      </c>
      <c r="I44" s="65"/>
      <c r="J44" s="69" t="s">
        <v>112</v>
      </c>
      <c r="K44" s="70" t="s">
        <v>457</v>
      </c>
      <c r="L44" s="71">
        <v>0</v>
      </c>
      <c r="M44" s="65"/>
      <c r="N44" s="69" t="s">
        <v>112</v>
      </c>
      <c r="O44" s="70" t="s">
        <v>256</v>
      </c>
      <c r="P44" s="71">
        <v>3</v>
      </c>
      <c r="Q44" s="20"/>
    </row>
    <row r="45" spans="1:19" ht="12.75" customHeight="1">
      <c r="A45" s="20"/>
      <c r="B45" s="79" t="s">
        <v>113</v>
      </c>
      <c r="C45" s="80" t="s">
        <v>307</v>
      </c>
      <c r="D45" s="71">
        <v>3</v>
      </c>
      <c r="E45" s="65"/>
      <c r="F45" s="69" t="s">
        <v>113</v>
      </c>
      <c r="G45" s="70" t="s">
        <v>198</v>
      </c>
      <c r="H45" s="71">
        <v>10</v>
      </c>
      <c r="I45" s="65"/>
      <c r="J45" s="69" t="s">
        <v>113</v>
      </c>
      <c r="K45" s="154" t="s">
        <v>278</v>
      </c>
      <c r="L45" s="71">
        <v>3</v>
      </c>
      <c r="M45" s="65"/>
      <c r="N45" s="69" t="s">
        <v>113</v>
      </c>
      <c r="O45" s="70" t="s">
        <v>343</v>
      </c>
      <c r="P45" s="71">
        <v>2</v>
      </c>
      <c r="Q45" s="20"/>
      <c r="R45" s="647"/>
      <c r="S45" s="647"/>
    </row>
    <row r="46" spans="1:19" ht="12.75" customHeight="1">
      <c r="A46" s="20"/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686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0</v>
      </c>
      <c r="Q46" s="20"/>
      <c r="R46" s="371"/>
      <c r="S46" s="372"/>
    </row>
    <row r="47" spans="1:19" ht="12.75" customHeight="1">
      <c r="A47" s="20"/>
      <c r="B47" s="69"/>
      <c r="C47" s="72" t="s">
        <v>28</v>
      </c>
      <c r="D47" s="73">
        <f>SUM(D39:D46)</f>
        <v>33</v>
      </c>
      <c r="E47" s="65"/>
      <c r="F47" s="69"/>
      <c r="G47" s="72" t="s">
        <v>28</v>
      </c>
      <c r="H47" s="73">
        <f>SUM(H39:H46)</f>
        <v>25</v>
      </c>
      <c r="I47" s="65"/>
      <c r="J47" s="69"/>
      <c r="K47" s="72" t="s">
        <v>28</v>
      </c>
      <c r="L47" s="73">
        <f>SUM(L39:L46)</f>
        <v>15</v>
      </c>
      <c r="M47" s="65"/>
      <c r="N47" s="69"/>
      <c r="O47" s="72" t="s">
        <v>28</v>
      </c>
      <c r="P47" s="73">
        <f>SUM(P39:P46)</f>
        <v>12</v>
      </c>
      <c r="Q47" s="20"/>
      <c r="R47" s="371"/>
      <c r="S47" s="372"/>
    </row>
    <row r="48" spans="1:19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20"/>
      <c r="R48" s="371"/>
      <c r="S48" s="372"/>
    </row>
    <row r="49" spans="1:20" ht="12.75" customHeight="1">
      <c r="A49" s="20"/>
      <c r="B49" s="601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79</v>
      </c>
      <c r="P49" s="83"/>
      <c r="Q49" s="20"/>
      <c r="R49" s="368"/>
      <c r="S49" s="369"/>
      <c r="T49" s="266"/>
    </row>
    <row r="50" spans="1:20" ht="12.75" customHeight="1">
      <c r="A50" s="20"/>
      <c r="B50" s="455"/>
      <c r="C50" s="84" t="s">
        <v>161</v>
      </c>
      <c r="D50" s="85">
        <f>L47</f>
        <v>15</v>
      </c>
      <c r="E50" s="86"/>
      <c r="F50" s="87"/>
      <c r="G50" s="84" t="s">
        <v>159</v>
      </c>
      <c r="H50" s="85">
        <f>D36</f>
        <v>17</v>
      </c>
      <c r="I50" s="86"/>
      <c r="J50" s="450" t="s">
        <v>83</v>
      </c>
      <c r="K50" s="84" t="s">
        <v>20</v>
      </c>
      <c r="L50" s="85">
        <f>L14</f>
        <v>28</v>
      </c>
      <c r="M50" s="86"/>
      <c r="N50" s="258"/>
      <c r="O50" s="84" t="s">
        <v>19</v>
      </c>
      <c r="P50" s="88">
        <f>L36</f>
        <v>25</v>
      </c>
      <c r="Q50" s="247"/>
      <c r="R50" s="614"/>
      <c r="S50" s="614"/>
      <c r="T50" s="614"/>
    </row>
    <row r="51" spans="1:20" ht="12.75" customHeight="1">
      <c r="A51" s="20"/>
      <c r="B51" s="456" t="s">
        <v>32</v>
      </c>
      <c r="C51" s="89" t="s">
        <v>574</v>
      </c>
      <c r="D51" s="90">
        <f>H25</f>
        <v>25</v>
      </c>
      <c r="E51" s="90"/>
      <c r="F51" s="99" t="s">
        <v>32</v>
      </c>
      <c r="G51" s="89" t="s">
        <v>681</v>
      </c>
      <c r="H51" s="90">
        <f>D25</f>
        <v>23</v>
      </c>
      <c r="I51" s="91"/>
      <c r="J51" s="242"/>
      <c r="K51" s="89" t="s">
        <v>682</v>
      </c>
      <c r="L51" s="90">
        <f>H14</f>
        <v>26</v>
      </c>
      <c r="M51" s="91"/>
      <c r="N51" s="304" t="s">
        <v>32</v>
      </c>
      <c r="O51" s="89" t="s">
        <v>467</v>
      </c>
      <c r="P51" s="94">
        <f>P36</f>
        <v>52</v>
      </c>
      <c r="Q51" s="20"/>
      <c r="R51" s="614"/>
      <c r="S51" s="614"/>
      <c r="T51" s="614"/>
    </row>
    <row r="52" spans="1:20" ht="12.75" customHeight="1">
      <c r="A52" s="20"/>
      <c r="B52" s="457"/>
      <c r="C52" s="16"/>
      <c r="D52" s="16"/>
      <c r="E52" s="91"/>
      <c r="F52" s="460"/>
      <c r="G52" s="16"/>
      <c r="H52" s="16"/>
      <c r="I52" s="91"/>
      <c r="J52" s="451"/>
      <c r="K52" s="16"/>
      <c r="L52" s="16"/>
      <c r="M52" s="16"/>
      <c r="N52" s="475"/>
      <c r="O52" s="16"/>
      <c r="P52" s="254"/>
      <c r="Q52" s="20"/>
      <c r="R52" s="614"/>
      <c r="S52" s="614"/>
      <c r="T52" s="614"/>
    </row>
    <row r="53" spans="1:20" ht="12.75" customHeight="1">
      <c r="A53" s="20"/>
      <c r="B53" s="448" t="s">
        <v>83</v>
      </c>
      <c r="C53" s="89" t="s">
        <v>115</v>
      </c>
      <c r="D53" s="90">
        <f>D14</f>
        <v>31</v>
      </c>
      <c r="E53" s="91"/>
      <c r="F53" s="99" t="s">
        <v>32</v>
      </c>
      <c r="G53" s="89" t="s">
        <v>572</v>
      </c>
      <c r="H53" s="90">
        <f>P25</f>
        <v>45</v>
      </c>
      <c r="I53" s="91"/>
      <c r="J53" s="469" t="s">
        <v>83</v>
      </c>
      <c r="K53" s="89" t="s">
        <v>58</v>
      </c>
      <c r="L53" s="90">
        <f>D47</f>
        <v>33</v>
      </c>
      <c r="M53" s="91"/>
      <c r="N53" s="474"/>
      <c r="O53" s="89" t="s">
        <v>684</v>
      </c>
      <c r="P53" s="94">
        <f>L25</f>
        <v>25</v>
      </c>
      <c r="Q53" s="20"/>
      <c r="R53" s="614"/>
      <c r="S53" s="614"/>
      <c r="T53" s="614"/>
    </row>
    <row r="54" spans="1:20" ht="12.75" customHeight="1">
      <c r="A54" s="20"/>
      <c r="B54" s="459"/>
      <c r="C54" s="100" t="s">
        <v>612</v>
      </c>
      <c r="D54" s="101">
        <f>P14</f>
        <v>19</v>
      </c>
      <c r="E54" s="100"/>
      <c r="F54" s="305"/>
      <c r="G54" s="100" t="s">
        <v>160</v>
      </c>
      <c r="H54" s="101">
        <f>P47</f>
        <v>12</v>
      </c>
      <c r="I54" s="233"/>
      <c r="J54" s="472"/>
      <c r="K54" s="100" t="s">
        <v>683</v>
      </c>
      <c r="L54" s="101">
        <f>H36</f>
        <v>11</v>
      </c>
      <c r="M54" s="233"/>
      <c r="N54" s="471" t="s">
        <v>83</v>
      </c>
      <c r="O54" s="100" t="s">
        <v>691</v>
      </c>
      <c r="P54" s="102">
        <f>H47</f>
        <v>25</v>
      </c>
      <c r="Q54" s="247"/>
      <c r="R54" s="614"/>
      <c r="S54" s="614"/>
      <c r="T54" s="614"/>
    </row>
    <row r="55" spans="1:20" ht="12.75" customHeight="1">
      <c r="A55" s="20"/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Q55" s="20"/>
      <c r="R55" s="614"/>
      <c r="S55" s="614"/>
      <c r="T55" s="614"/>
    </row>
    <row r="56" spans="1:20" ht="12.75" customHeight="1">
      <c r="A56" s="20"/>
      <c r="B56" s="594" t="s">
        <v>128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20"/>
      <c r="R56" s="614"/>
      <c r="S56" s="614"/>
      <c r="T56" s="614"/>
    </row>
    <row r="57" spans="1:20" ht="12.75" customHeight="1">
      <c r="A57" s="20"/>
      <c r="B57" s="108" t="s">
        <v>84</v>
      </c>
      <c r="C57" s="109"/>
      <c r="D57" s="81">
        <f>$P$36</f>
        <v>52</v>
      </c>
      <c r="E57" s="65"/>
      <c r="F57" s="596" t="s">
        <v>694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Q57" s="20"/>
      <c r="R57" s="614"/>
      <c r="S57" s="614"/>
      <c r="T57" s="614"/>
    </row>
    <row r="58" spans="1:20" ht="12.75" customHeight="1">
      <c r="A58" s="20"/>
      <c r="B58" s="108" t="s">
        <v>120</v>
      </c>
      <c r="C58" s="109"/>
      <c r="D58" s="81">
        <f>$P$25</f>
        <v>45</v>
      </c>
      <c r="E58" s="65"/>
      <c r="F58" s="596" t="s">
        <v>695</v>
      </c>
      <c r="G58" s="597"/>
      <c r="H58" s="597"/>
      <c r="I58" s="597"/>
      <c r="J58" s="597"/>
      <c r="K58" s="597"/>
      <c r="L58" s="598"/>
      <c r="M58" s="112"/>
      <c r="N58" s="95" t="s">
        <v>111</v>
      </c>
      <c r="O58" s="91" t="s">
        <v>274</v>
      </c>
      <c r="P58" s="97">
        <f>MAX(D6:D12,H6:H12,L6:L12,P6:P12,D17:D23,H17:H23,L17:L23,P17:P23,D28:D34,H28:H34,L28:L34,P28:P34,D39:D45,H39:H45,L39:L45,P39:P45)</f>
        <v>24</v>
      </c>
      <c r="Q58" s="20"/>
      <c r="R58" s="371"/>
      <c r="S58" s="372"/>
    </row>
    <row r="59" spans="1:20" ht="12.75" customHeight="1">
      <c r="A59" s="20"/>
      <c r="B59" s="108" t="s">
        <v>58</v>
      </c>
      <c r="C59" s="109"/>
      <c r="D59" s="81">
        <f>$D$47</f>
        <v>33</v>
      </c>
      <c r="E59" s="65"/>
      <c r="F59" s="596" t="s">
        <v>702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  <c r="Q59" s="20"/>
      <c r="R59" s="371"/>
      <c r="S59" s="372"/>
    </row>
    <row r="60" spans="1:20" ht="12.75" customHeight="1">
      <c r="A60" s="20"/>
      <c r="B60" s="108" t="s">
        <v>115</v>
      </c>
      <c r="C60" s="109"/>
      <c r="D60" s="81">
        <f>$D$14</f>
        <v>31</v>
      </c>
      <c r="E60" s="65"/>
      <c r="F60" s="596" t="s">
        <v>709</v>
      </c>
      <c r="G60" s="597"/>
      <c r="H60" s="597"/>
      <c r="I60" s="597"/>
      <c r="J60" s="597"/>
      <c r="K60" s="597"/>
      <c r="L60" s="598"/>
      <c r="M60" s="112"/>
      <c r="N60" s="95" t="s">
        <v>84</v>
      </c>
      <c r="O60" s="89"/>
      <c r="P60" s="97">
        <f>MAX(D14,H14,L14,P14,D25,H25,L25,P25,D36,H36,L36,P36,D47,H47,L47,P47)</f>
        <v>52</v>
      </c>
      <c r="Q60" s="20"/>
      <c r="R60" s="371"/>
      <c r="S60" s="372"/>
    </row>
    <row r="61" spans="1:20" ht="12.75" customHeight="1">
      <c r="A61" s="20"/>
      <c r="B61" s="108" t="s">
        <v>20</v>
      </c>
      <c r="C61" s="109"/>
      <c r="D61" s="81">
        <f>$L$14</f>
        <v>28</v>
      </c>
      <c r="E61" s="65"/>
      <c r="F61" s="596" t="s">
        <v>708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  <c r="Q61" s="20"/>
      <c r="R61" s="371"/>
      <c r="S61" s="372"/>
    </row>
    <row r="62" spans="1:20" ht="12.75" customHeight="1">
      <c r="A62" s="20"/>
      <c r="B62" s="108" t="s">
        <v>155</v>
      </c>
      <c r="C62" s="109"/>
      <c r="D62" s="81">
        <f>$H$14</f>
        <v>26</v>
      </c>
      <c r="E62" s="65"/>
      <c r="F62" s="596" t="s">
        <v>707</v>
      </c>
      <c r="G62" s="597"/>
      <c r="H62" s="597"/>
      <c r="I62" s="597"/>
      <c r="J62" s="597"/>
      <c r="K62" s="597"/>
      <c r="L62" s="598"/>
      <c r="M62" s="112"/>
      <c r="N62" s="95" t="s">
        <v>24</v>
      </c>
      <c r="O62" s="89"/>
      <c r="P62" s="97">
        <f>MIN(D14,H14,L14,P14,D25,H25,L25,P25,D36,H36,L36,P36,D47,H47,L47,P47)</f>
        <v>11</v>
      </c>
      <c r="Q62" s="20"/>
      <c r="R62" s="309"/>
      <c r="S62" s="309"/>
    </row>
    <row r="63" spans="1:20" ht="12.75" customHeight="1">
      <c r="A63" s="20"/>
      <c r="B63" s="108" t="s">
        <v>162</v>
      </c>
      <c r="C63" s="109"/>
      <c r="D63" s="81">
        <f>$H$25</f>
        <v>25</v>
      </c>
      <c r="E63" s="65"/>
      <c r="F63" s="596" t="s">
        <v>706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  <c r="Q63" s="20"/>
      <c r="R63" s="614"/>
      <c r="S63" s="614"/>
      <c r="T63" s="614"/>
    </row>
    <row r="64" spans="1:20" ht="12.75" customHeight="1">
      <c r="A64" s="20"/>
      <c r="B64" s="108" t="s">
        <v>19</v>
      </c>
      <c r="C64" s="109"/>
      <c r="D64" s="81">
        <f>$L$36</f>
        <v>25</v>
      </c>
      <c r="E64" s="65"/>
      <c r="F64" s="596" t="s">
        <v>705</v>
      </c>
      <c r="G64" s="597"/>
      <c r="H64" s="597"/>
      <c r="I64" s="597"/>
      <c r="J64" s="597"/>
      <c r="K64" s="597"/>
      <c r="L64" s="598"/>
      <c r="M64" s="112"/>
      <c r="N64" s="232" t="s">
        <v>160</v>
      </c>
      <c r="O64" s="100"/>
      <c r="P64" s="114">
        <v>-15</v>
      </c>
      <c r="Q64" s="20"/>
      <c r="R64" s="614"/>
      <c r="S64" s="614"/>
      <c r="T64" s="614"/>
    </row>
    <row r="65" spans="1:30" ht="12.75" customHeight="1">
      <c r="A65" s="20"/>
      <c r="B65" s="108" t="s">
        <v>379</v>
      </c>
      <c r="C65" s="109"/>
      <c r="D65" s="81">
        <f>$H$47</f>
        <v>25</v>
      </c>
      <c r="E65" s="65"/>
      <c r="F65" s="596" t="s">
        <v>703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  <c r="Q65" s="20"/>
      <c r="R65" s="614"/>
      <c r="S65" s="614"/>
      <c r="T65" s="614"/>
    </row>
    <row r="66" spans="1:30" ht="12.75" customHeight="1">
      <c r="A66" s="20"/>
      <c r="B66" s="108" t="s">
        <v>25</v>
      </c>
      <c r="C66" s="109"/>
      <c r="D66" s="81">
        <f>$L$25</f>
        <v>25</v>
      </c>
      <c r="E66" s="65"/>
      <c r="F66" s="596" t="s">
        <v>704</v>
      </c>
      <c r="G66" s="597"/>
      <c r="H66" s="597"/>
      <c r="I66" s="597"/>
      <c r="J66" s="597"/>
      <c r="K66" s="597"/>
      <c r="L66" s="598"/>
      <c r="M66" s="112"/>
      <c r="N66" s="104" t="s">
        <v>129</v>
      </c>
      <c r="O66" s="106"/>
      <c r="P66" s="115"/>
      <c r="Q66" s="20"/>
      <c r="R66" s="614"/>
      <c r="S66" s="614"/>
      <c r="T66" s="614"/>
    </row>
    <row r="67" spans="1:30" ht="12.75" customHeight="1">
      <c r="A67" s="20"/>
      <c r="B67" s="108" t="s">
        <v>21</v>
      </c>
      <c r="C67" s="109"/>
      <c r="D67" s="81">
        <f>$D$25</f>
        <v>23</v>
      </c>
      <c r="E67" s="65"/>
      <c r="F67" s="596" t="s">
        <v>701</v>
      </c>
      <c r="G67" s="597"/>
      <c r="H67" s="597"/>
      <c r="I67" s="597"/>
      <c r="J67" s="597"/>
      <c r="K67" s="597"/>
      <c r="L67" s="598"/>
      <c r="M67" s="112"/>
      <c r="N67" s="617" t="s">
        <v>710</v>
      </c>
      <c r="O67" s="618"/>
      <c r="P67" s="619"/>
      <c r="Q67" s="20"/>
      <c r="R67" s="89"/>
      <c r="S67" s="90"/>
      <c r="T67" s="91"/>
      <c r="U67" s="250"/>
      <c r="V67" s="89"/>
      <c r="W67" s="90"/>
      <c r="X67" s="91"/>
      <c r="Y67" s="250"/>
      <c r="Z67" s="89"/>
      <c r="AA67" s="90"/>
      <c r="AB67" s="91"/>
      <c r="AC67" s="107"/>
      <c r="AD67" s="89"/>
    </row>
    <row r="68" spans="1:30" ht="12.75" customHeight="1">
      <c r="A68" s="20"/>
      <c r="B68" s="108" t="s">
        <v>159</v>
      </c>
      <c r="C68" s="109"/>
      <c r="D68" s="81">
        <f>$D$36</f>
        <v>17</v>
      </c>
      <c r="E68" s="65"/>
      <c r="F68" s="596" t="s">
        <v>700</v>
      </c>
      <c r="G68" s="597"/>
      <c r="H68" s="597"/>
      <c r="I68" s="597"/>
      <c r="J68" s="597"/>
      <c r="K68" s="597"/>
      <c r="L68" s="598"/>
      <c r="M68" s="112"/>
      <c r="N68" s="613" t="s">
        <v>711</v>
      </c>
      <c r="O68" s="614"/>
      <c r="P68" s="615"/>
      <c r="Q68" s="20"/>
      <c r="R68" s="89"/>
      <c r="S68" s="90"/>
      <c r="T68" s="90"/>
      <c r="U68" s="250"/>
      <c r="V68" s="89"/>
      <c r="W68" s="90"/>
      <c r="X68" s="91"/>
      <c r="Y68" s="89"/>
      <c r="Z68" s="89"/>
      <c r="AA68" s="90"/>
      <c r="AB68" s="91"/>
      <c r="AC68" s="304"/>
      <c r="AD68" s="89"/>
    </row>
    <row r="69" spans="1:30" ht="12.75" customHeight="1">
      <c r="A69" s="20"/>
      <c r="B69" s="108" t="s">
        <v>26</v>
      </c>
      <c r="C69" s="109"/>
      <c r="D69" s="81">
        <f>$P$14</f>
        <v>19</v>
      </c>
      <c r="E69" s="65"/>
      <c r="F69" s="596" t="s">
        <v>698</v>
      </c>
      <c r="G69" s="597"/>
      <c r="H69" s="597"/>
      <c r="I69" s="597"/>
      <c r="J69" s="597"/>
      <c r="K69" s="597"/>
      <c r="L69" s="598"/>
      <c r="M69" s="112"/>
      <c r="N69" s="613" t="s">
        <v>712</v>
      </c>
      <c r="O69" s="614"/>
      <c r="P69" s="615"/>
      <c r="Q69" s="20"/>
      <c r="R69" s="347"/>
      <c r="S69" s="262"/>
      <c r="T69" s="91"/>
      <c r="U69" s="248"/>
      <c r="V69" s="259"/>
      <c r="W69" s="259"/>
      <c r="X69" s="91"/>
      <c r="Y69" s="91"/>
      <c r="Z69" s="259"/>
      <c r="AA69" s="259"/>
      <c r="AB69" s="91"/>
      <c r="AC69" s="91"/>
      <c r="AD69" s="259"/>
    </row>
    <row r="70" spans="1:30" ht="12.75" customHeight="1">
      <c r="A70" s="20"/>
      <c r="B70" s="108" t="s">
        <v>161</v>
      </c>
      <c r="C70" s="109"/>
      <c r="D70" s="81">
        <f>$L$47</f>
        <v>15</v>
      </c>
      <c r="E70" s="65"/>
      <c r="F70" s="596" t="s">
        <v>697</v>
      </c>
      <c r="G70" s="597"/>
      <c r="H70" s="597"/>
      <c r="I70" s="597"/>
      <c r="J70" s="597"/>
      <c r="K70" s="597"/>
      <c r="L70" s="598"/>
      <c r="M70" s="112"/>
      <c r="N70" s="613" t="s">
        <v>713</v>
      </c>
      <c r="O70" s="614"/>
      <c r="P70" s="615"/>
      <c r="Q70" s="20"/>
      <c r="R70" s="89"/>
      <c r="S70" s="90"/>
      <c r="T70" s="91"/>
      <c r="U70" s="250"/>
      <c r="V70" s="89"/>
      <c r="W70" s="90"/>
      <c r="X70" s="91"/>
      <c r="Y70" s="304"/>
      <c r="Z70" s="89"/>
      <c r="AA70" s="90"/>
      <c r="AB70" s="91"/>
      <c r="AC70" s="107"/>
      <c r="AD70" s="89"/>
    </row>
    <row r="71" spans="1:30" ht="12.75" customHeight="1">
      <c r="A71" s="20"/>
      <c r="B71" s="108" t="s">
        <v>160</v>
      </c>
      <c r="C71" s="109"/>
      <c r="D71" s="81">
        <f>$P$47</f>
        <v>12</v>
      </c>
      <c r="E71" s="65"/>
      <c r="F71" s="596" t="s">
        <v>696</v>
      </c>
      <c r="G71" s="597"/>
      <c r="H71" s="597"/>
      <c r="I71" s="597"/>
      <c r="J71" s="597"/>
      <c r="K71" s="597"/>
      <c r="L71" s="598"/>
      <c r="M71" s="112"/>
      <c r="N71" s="613" t="s">
        <v>714</v>
      </c>
      <c r="O71" s="614"/>
      <c r="P71" s="615"/>
      <c r="Q71" s="20"/>
      <c r="R71" s="89"/>
      <c r="S71" s="90"/>
      <c r="T71" s="89"/>
      <c r="U71" s="304"/>
      <c r="V71" s="89"/>
      <c r="W71" s="90"/>
      <c r="X71" s="91"/>
      <c r="Y71" s="89"/>
      <c r="Z71" s="89"/>
      <c r="AA71" s="90"/>
      <c r="AB71" s="91"/>
      <c r="AC71" s="304"/>
      <c r="AD71" s="89"/>
    </row>
    <row r="72" spans="1:30" ht="12.75" customHeight="1">
      <c r="A72" s="20"/>
      <c r="B72" s="108" t="s">
        <v>24</v>
      </c>
      <c r="C72" s="109"/>
      <c r="D72" s="81">
        <f>$H$36</f>
        <v>11</v>
      </c>
      <c r="E72" s="65"/>
      <c r="F72" s="596" t="s">
        <v>690</v>
      </c>
      <c r="G72" s="597"/>
      <c r="H72" s="597"/>
      <c r="I72" s="597"/>
      <c r="J72" s="597"/>
      <c r="K72" s="597"/>
      <c r="L72" s="598"/>
      <c r="M72" s="112"/>
      <c r="N72" s="613" t="s">
        <v>715</v>
      </c>
      <c r="O72" s="614"/>
      <c r="P72" s="615"/>
      <c r="Q72" s="20"/>
    </row>
    <row r="73" spans="1:30" ht="12.75" customHeight="1">
      <c r="A73" s="20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13" t="s">
        <v>716</v>
      </c>
      <c r="O73" s="614"/>
      <c r="P73" s="615"/>
      <c r="Q73" s="20"/>
    </row>
    <row r="74" spans="1:30" ht="12.75" customHeight="1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4</v>
      </c>
      <c r="J74" s="237">
        <f>'wk5'!J74+I74</f>
        <v>23</v>
      </c>
      <c r="K74" s="640" t="s">
        <v>693</v>
      </c>
      <c r="L74" s="640"/>
      <c r="M74" s="65"/>
      <c r="N74" s="624" t="s">
        <v>717</v>
      </c>
      <c r="O74" s="625"/>
      <c r="P74" s="626"/>
      <c r="Q74" s="20"/>
    </row>
    <row r="75" spans="1:30" ht="12.75" customHeight="1">
      <c r="A75" s="20"/>
      <c r="B75" s="648" t="s">
        <v>501</v>
      </c>
      <c r="C75" s="649"/>
      <c r="D75" s="81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4</v>
      </c>
      <c r="J75" s="120">
        <f>'wk5'!J75+I75</f>
        <v>25</v>
      </c>
      <c r="K75" s="640" t="s">
        <v>692</v>
      </c>
      <c r="L75" s="640"/>
      <c r="M75" s="65"/>
      <c r="N75" s="621" t="str">
        <f>'wk7'!$B$3</f>
        <v>OFF: BUF, DAL, JAX, LAC, MIN &amp; PIT</v>
      </c>
      <c r="O75" s="622"/>
      <c r="P75" s="623"/>
      <c r="Q75" s="20"/>
    </row>
    <row r="76" spans="1:30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Q76" s="20"/>
    </row>
  </sheetData>
  <sortState xmlns:xlrd2="http://schemas.microsoft.com/office/spreadsheetml/2017/richdata2" ref="B57:D72">
    <sortCondition descending="1" ref="D72"/>
  </sortState>
  <mergeCells count="64">
    <mergeCell ref="R63:T63"/>
    <mergeCell ref="R64:T64"/>
    <mergeCell ref="R65:T65"/>
    <mergeCell ref="R66:T66"/>
    <mergeCell ref="R55:T55"/>
    <mergeCell ref="R56:T56"/>
    <mergeCell ref="R57:T57"/>
    <mergeCell ref="B75:C75"/>
    <mergeCell ref="G74:H74"/>
    <mergeCell ref="K74:L74"/>
    <mergeCell ref="G75:H75"/>
    <mergeCell ref="K75:L75"/>
    <mergeCell ref="N75:P75"/>
    <mergeCell ref="N71:P71"/>
    <mergeCell ref="N72:P72"/>
    <mergeCell ref="N73:P73"/>
    <mergeCell ref="N74:P74"/>
    <mergeCell ref="B56:C56"/>
    <mergeCell ref="J38:K38"/>
    <mergeCell ref="B49:N49"/>
    <mergeCell ref="N38:O38"/>
    <mergeCell ref="B74:D74"/>
    <mergeCell ref="N70:P70"/>
    <mergeCell ref="N69:P69"/>
    <mergeCell ref="F69:L69"/>
    <mergeCell ref="F70:L70"/>
    <mergeCell ref="F71:L71"/>
    <mergeCell ref="F72:L72"/>
    <mergeCell ref="F65:L65"/>
    <mergeCell ref="F66:L66"/>
    <mergeCell ref="F67:L67"/>
    <mergeCell ref="F68:L68"/>
    <mergeCell ref="N68:P68"/>
    <mergeCell ref="N67:P67"/>
    <mergeCell ref="F63:L63"/>
    <mergeCell ref="F57:L57"/>
    <mergeCell ref="F64:L64"/>
    <mergeCell ref="F59:L59"/>
    <mergeCell ref="F60:L60"/>
    <mergeCell ref="F61:L61"/>
    <mergeCell ref="F62:L62"/>
    <mergeCell ref="F58:L58"/>
    <mergeCell ref="F1:L2"/>
    <mergeCell ref="B3:O3"/>
    <mergeCell ref="F16:G16"/>
    <mergeCell ref="J16:K16"/>
    <mergeCell ref="N16:O16"/>
    <mergeCell ref="B1:C1"/>
    <mergeCell ref="B5:C5"/>
    <mergeCell ref="F5:G5"/>
    <mergeCell ref="J5:K5"/>
    <mergeCell ref="B16:C16"/>
    <mergeCell ref="R52:T52"/>
    <mergeCell ref="R53:T53"/>
    <mergeCell ref="R54:T54"/>
    <mergeCell ref="B27:C27"/>
    <mergeCell ref="F27:G27"/>
    <mergeCell ref="J27:K27"/>
    <mergeCell ref="N27:O27"/>
    <mergeCell ref="R50:T50"/>
    <mergeCell ref="B38:C38"/>
    <mergeCell ref="F38:G38"/>
    <mergeCell ref="R45:S45"/>
    <mergeCell ref="R51:T51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76"/>
  <sheetViews>
    <sheetView view="pageBreakPreview" zoomScale="180" zoomScaleNormal="100" zoomScaleSheetLayoutView="180" workbookViewId="0">
      <selection activeCell="R60" sqref="R60"/>
    </sheetView>
  </sheetViews>
  <sheetFormatPr defaultColWidth="9.140625" defaultRowHeight="12.75"/>
  <cols>
    <col min="1" max="1" width="2.42578125" style="20" customWidth="1"/>
    <col min="2" max="2" width="3.7109375" style="20" customWidth="1"/>
    <col min="3" max="3" width="15.7109375" style="20" customWidth="1"/>
    <col min="4" max="4" width="4.5703125" style="20" customWidth="1"/>
    <col min="5" max="5" width="2.7109375" style="20" customWidth="1"/>
    <col min="6" max="6" width="3.7109375" style="20" customWidth="1"/>
    <col min="7" max="7" width="15.7109375" style="20" customWidth="1"/>
    <col min="8" max="8" width="3.7109375" style="20" customWidth="1"/>
    <col min="9" max="9" width="2.7109375" style="20" customWidth="1"/>
    <col min="10" max="10" width="3.7109375" style="20" customWidth="1"/>
    <col min="11" max="11" width="15.7109375" style="20" customWidth="1"/>
    <col min="12" max="12" width="3.7109375" style="20" customWidth="1"/>
    <col min="13" max="13" width="2.7109375" style="20" customWidth="1"/>
    <col min="14" max="14" width="3.7109375" style="20" customWidth="1"/>
    <col min="15" max="15" width="15.7109375" style="20" customWidth="1"/>
    <col min="16" max="16" width="3.7109375" style="20" customWidth="1"/>
    <col min="17" max="17" width="2.42578125" style="20" customWidth="1"/>
    <col min="18" max="18" width="14.140625" style="20" customWidth="1"/>
    <col min="19" max="16384" width="9.140625" style="20"/>
  </cols>
  <sheetData>
    <row r="1" spans="2:18" ht="12.75" customHeight="1">
      <c r="B1" s="588">
        <f>'Team Totals'!$A$1</f>
        <v>2021</v>
      </c>
      <c r="C1" s="588"/>
      <c r="D1" s="64"/>
      <c r="E1" s="65"/>
      <c r="F1" s="591" t="s">
        <v>369</v>
      </c>
      <c r="G1" s="591"/>
      <c r="H1" s="591"/>
      <c r="I1" s="591"/>
      <c r="J1" s="591"/>
      <c r="K1" s="591"/>
      <c r="L1" s="591"/>
      <c r="M1" s="65"/>
      <c r="N1" s="65"/>
      <c r="O1" s="65"/>
      <c r="P1" s="65"/>
    </row>
    <row r="2" spans="2:18" ht="12.75" customHeight="1">
      <c r="B2" s="588" t="s">
        <v>78</v>
      </c>
      <c r="C2" s="588"/>
      <c r="D2" s="588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</row>
    <row r="3" spans="2:18" ht="12.75" customHeight="1">
      <c r="B3" s="587" t="s">
        <v>371</v>
      </c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65"/>
    </row>
    <row r="4" spans="2:18" ht="12.75" customHeight="1">
      <c r="B4" s="65"/>
      <c r="C4" s="65"/>
      <c r="D4" s="65"/>
      <c r="E4" s="65"/>
      <c r="F4" s="65"/>
      <c r="G4" s="65"/>
      <c r="H4" s="65"/>
      <c r="I4" s="65"/>
      <c r="J4" s="65"/>
      <c r="K4" s="103"/>
      <c r="L4" s="65"/>
      <c r="M4" s="65"/>
      <c r="N4" s="65"/>
      <c r="O4" s="65"/>
      <c r="P4" s="65"/>
      <c r="R4" s="23"/>
    </row>
    <row r="5" spans="2:18" ht="12.75" customHeight="1"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6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R5" s="23"/>
    </row>
    <row r="6" spans="2:18" ht="12.75" customHeight="1">
      <c r="B6" s="69" t="s">
        <v>110</v>
      </c>
      <c r="C6" s="70" t="s">
        <v>385</v>
      </c>
      <c r="D6" s="71">
        <v>3</v>
      </c>
      <c r="E6" s="65"/>
      <c r="F6" s="69" t="s">
        <v>110</v>
      </c>
      <c r="G6" s="70" t="s">
        <v>441</v>
      </c>
      <c r="H6" s="71">
        <v>0</v>
      </c>
      <c r="I6" s="65"/>
      <c r="J6" s="69" t="s">
        <v>110</v>
      </c>
      <c r="K6" s="70" t="s">
        <v>400</v>
      </c>
      <c r="L6" s="71">
        <v>6</v>
      </c>
      <c r="M6" s="65"/>
      <c r="N6" s="69" t="s">
        <v>110</v>
      </c>
      <c r="O6" s="70" t="s">
        <v>404</v>
      </c>
      <c r="P6" s="71">
        <v>12</v>
      </c>
      <c r="R6" s="23"/>
    </row>
    <row r="7" spans="2:18" ht="12.75" customHeight="1">
      <c r="B7" s="69" t="s">
        <v>111</v>
      </c>
      <c r="C7" s="70" t="s">
        <v>476</v>
      </c>
      <c r="D7" s="71">
        <v>0</v>
      </c>
      <c r="E7" s="65"/>
      <c r="F7" s="69" t="s">
        <v>111</v>
      </c>
      <c r="G7" s="70" t="s">
        <v>265</v>
      </c>
      <c r="H7" s="71">
        <v>0</v>
      </c>
      <c r="I7" s="65"/>
      <c r="J7" s="69" t="s">
        <v>111</v>
      </c>
      <c r="K7" s="70" t="s">
        <v>687</v>
      </c>
      <c r="L7" s="71">
        <v>0</v>
      </c>
      <c r="M7" s="65"/>
      <c r="N7" s="69" t="s">
        <v>111</v>
      </c>
      <c r="O7" s="70" t="s">
        <v>653</v>
      </c>
      <c r="P7" s="71">
        <v>0</v>
      </c>
      <c r="R7" s="23"/>
    </row>
    <row r="8" spans="2:18" ht="12.75" customHeight="1">
      <c r="B8" s="69" t="s">
        <v>111</v>
      </c>
      <c r="C8" s="70" t="s">
        <v>527</v>
      </c>
      <c r="D8" s="71">
        <v>0</v>
      </c>
      <c r="E8" s="65"/>
      <c r="F8" s="69" t="s">
        <v>111</v>
      </c>
      <c r="G8" s="70" t="s">
        <v>718</v>
      </c>
      <c r="H8" s="71">
        <v>6</v>
      </c>
      <c r="I8" s="65"/>
      <c r="J8" s="69" t="s">
        <v>111</v>
      </c>
      <c r="K8" s="70" t="s">
        <v>503</v>
      </c>
      <c r="L8" s="71">
        <v>6</v>
      </c>
      <c r="M8" s="65"/>
      <c r="N8" s="69" t="s">
        <v>111</v>
      </c>
      <c r="O8" s="70" t="s">
        <v>547</v>
      </c>
      <c r="P8" s="71">
        <v>6</v>
      </c>
      <c r="R8" s="23"/>
    </row>
    <row r="9" spans="2:18" ht="12.75" customHeight="1">
      <c r="B9" s="69" t="s">
        <v>112</v>
      </c>
      <c r="C9" s="70" t="s">
        <v>199</v>
      </c>
      <c r="D9" s="71">
        <v>0</v>
      </c>
      <c r="E9" s="65"/>
      <c r="F9" s="69" t="s">
        <v>112</v>
      </c>
      <c r="G9" s="70" t="s">
        <v>200</v>
      </c>
      <c r="H9" s="71">
        <v>0</v>
      </c>
      <c r="I9" s="65"/>
      <c r="J9" s="69" t="s">
        <v>112</v>
      </c>
      <c r="K9" s="70" t="s">
        <v>206</v>
      </c>
      <c r="L9" s="71">
        <v>3</v>
      </c>
      <c r="M9" s="65"/>
      <c r="N9" s="69" t="s">
        <v>112</v>
      </c>
      <c r="O9" s="70" t="s">
        <v>226</v>
      </c>
      <c r="P9" s="71">
        <v>6</v>
      </c>
      <c r="R9" s="23"/>
    </row>
    <row r="10" spans="2:18" ht="12.75" customHeight="1">
      <c r="B10" s="69" t="s">
        <v>112</v>
      </c>
      <c r="C10" s="70" t="s">
        <v>387</v>
      </c>
      <c r="D10" s="71">
        <v>6</v>
      </c>
      <c r="E10" s="65"/>
      <c r="F10" s="69" t="s">
        <v>112</v>
      </c>
      <c r="G10" s="70" t="s">
        <v>439</v>
      </c>
      <c r="H10" s="71">
        <v>0</v>
      </c>
      <c r="I10" s="65"/>
      <c r="J10" s="69" t="s">
        <v>112</v>
      </c>
      <c r="K10" s="70" t="s">
        <v>291</v>
      </c>
      <c r="L10" s="71">
        <v>0</v>
      </c>
      <c r="M10" s="65"/>
      <c r="N10" s="69" t="s">
        <v>112</v>
      </c>
      <c r="O10" s="70" t="s">
        <v>407</v>
      </c>
      <c r="P10" s="71">
        <v>0</v>
      </c>
    </row>
    <row r="11" spans="2:18" ht="12.75" customHeight="1">
      <c r="B11" s="69" t="s">
        <v>112</v>
      </c>
      <c r="C11" s="70" t="s">
        <v>248</v>
      </c>
      <c r="D11" s="71">
        <v>0</v>
      </c>
      <c r="E11" s="65"/>
      <c r="F11" s="69" t="s">
        <v>112</v>
      </c>
      <c r="G11" s="70" t="s">
        <v>726</v>
      </c>
      <c r="H11" s="71">
        <v>0</v>
      </c>
      <c r="I11" s="65"/>
      <c r="J11" s="69" t="s">
        <v>112</v>
      </c>
      <c r="K11" s="70" t="s">
        <v>236</v>
      </c>
      <c r="L11" s="71">
        <v>0</v>
      </c>
      <c r="M11" s="65"/>
      <c r="N11" s="69" t="s">
        <v>112</v>
      </c>
      <c r="O11" s="70" t="s">
        <v>727</v>
      </c>
      <c r="P11" s="71">
        <v>0</v>
      </c>
    </row>
    <row r="12" spans="2:18" ht="12.75" customHeight="1">
      <c r="B12" s="69" t="s">
        <v>113</v>
      </c>
      <c r="C12" s="49" t="s">
        <v>242</v>
      </c>
      <c r="D12" s="71">
        <v>0</v>
      </c>
      <c r="E12" s="65"/>
      <c r="F12" s="69" t="s">
        <v>113</v>
      </c>
      <c r="G12" s="70" t="s">
        <v>272</v>
      </c>
      <c r="H12" s="71">
        <v>0</v>
      </c>
      <c r="I12" s="65"/>
      <c r="J12" s="69" t="s">
        <v>113</v>
      </c>
      <c r="K12" s="70" t="s">
        <v>237</v>
      </c>
      <c r="L12" s="71">
        <v>6</v>
      </c>
      <c r="M12" s="65"/>
      <c r="N12" s="69" t="s">
        <v>113</v>
      </c>
      <c r="O12" s="70" t="s">
        <v>288</v>
      </c>
      <c r="P12" s="71">
        <v>14</v>
      </c>
    </row>
    <row r="13" spans="2:18" ht="12.75" customHeight="1">
      <c r="B13" s="69" t="s">
        <v>114</v>
      </c>
      <c r="C13" s="70" t="s">
        <v>528</v>
      </c>
      <c r="D13" s="71">
        <v>0</v>
      </c>
      <c r="E13" s="65"/>
      <c r="F13" s="69" t="s">
        <v>114</v>
      </c>
      <c r="G13" s="70" t="s">
        <v>614</v>
      </c>
      <c r="H13" s="71">
        <v>0</v>
      </c>
      <c r="I13" s="65"/>
      <c r="J13" s="69" t="s">
        <v>114</v>
      </c>
      <c r="K13" s="70" t="s">
        <v>464</v>
      </c>
      <c r="L13" s="71">
        <v>0</v>
      </c>
      <c r="M13" s="65"/>
      <c r="N13" s="69" t="s">
        <v>114</v>
      </c>
      <c r="O13" s="70" t="s">
        <v>487</v>
      </c>
      <c r="P13" s="71">
        <v>0</v>
      </c>
    </row>
    <row r="14" spans="2:18" ht="12.75" customHeight="1">
      <c r="B14" s="69"/>
      <c r="C14" s="72" t="s">
        <v>28</v>
      </c>
      <c r="D14" s="73">
        <f>SUM(D6:D13)</f>
        <v>9</v>
      </c>
      <c r="E14" s="65"/>
      <c r="F14" s="69"/>
      <c r="G14" s="74" t="s">
        <v>28</v>
      </c>
      <c r="H14" s="73">
        <f>SUM(H6:H13)</f>
        <v>6</v>
      </c>
      <c r="I14" s="65"/>
      <c r="J14" s="69"/>
      <c r="K14" s="72" t="s">
        <v>28</v>
      </c>
      <c r="L14" s="73">
        <f>SUM(L6:L13)</f>
        <v>21</v>
      </c>
      <c r="M14" s="65"/>
      <c r="N14" s="69"/>
      <c r="O14" s="72" t="s">
        <v>28</v>
      </c>
      <c r="P14" s="73">
        <f>SUM(P6:P13)</f>
        <v>38</v>
      </c>
    </row>
    <row r="15" spans="2:18" ht="12.75" customHeight="1"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</row>
    <row r="16" spans="2:18" ht="12.75" customHeight="1"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68" t="s">
        <v>460</v>
      </c>
    </row>
    <row r="17" spans="2:16" ht="12.75" customHeight="1">
      <c r="B17" s="69" t="s">
        <v>110</v>
      </c>
      <c r="C17" s="70" t="s">
        <v>442</v>
      </c>
      <c r="D17" s="71">
        <v>0</v>
      </c>
      <c r="E17" s="65"/>
      <c r="F17" s="69" t="s">
        <v>110</v>
      </c>
      <c r="G17" s="70" t="s">
        <v>197</v>
      </c>
      <c r="H17" s="71">
        <v>0</v>
      </c>
      <c r="I17" s="65"/>
      <c r="J17" s="69" t="s">
        <v>110</v>
      </c>
      <c r="K17" s="70" t="s">
        <v>251</v>
      </c>
      <c r="L17" s="71">
        <v>9</v>
      </c>
      <c r="M17" s="65"/>
      <c r="N17" s="69" t="s">
        <v>110</v>
      </c>
      <c r="O17" s="70" t="s">
        <v>207</v>
      </c>
      <c r="P17" s="71">
        <v>6</v>
      </c>
    </row>
    <row r="18" spans="2:16" ht="12.75" customHeight="1">
      <c r="B18" s="69" t="s">
        <v>111</v>
      </c>
      <c r="C18" s="70" t="s">
        <v>271</v>
      </c>
      <c r="D18" s="71">
        <v>6</v>
      </c>
      <c r="E18" s="65"/>
      <c r="F18" s="69" t="s">
        <v>111</v>
      </c>
      <c r="G18" s="70" t="s">
        <v>252</v>
      </c>
      <c r="H18" s="71">
        <v>6</v>
      </c>
      <c r="I18" s="65"/>
      <c r="J18" s="69" t="s">
        <v>111</v>
      </c>
      <c r="K18" s="70" t="s">
        <v>491</v>
      </c>
      <c r="L18" s="71">
        <v>0</v>
      </c>
      <c r="M18" s="65"/>
      <c r="N18" s="69" t="s">
        <v>111</v>
      </c>
      <c r="O18" s="70" t="s">
        <v>255</v>
      </c>
      <c r="P18" s="71">
        <v>6</v>
      </c>
    </row>
    <row r="19" spans="2:16" ht="12.75" customHeight="1">
      <c r="B19" s="69" t="s">
        <v>111</v>
      </c>
      <c r="C19" s="70" t="s">
        <v>443</v>
      </c>
      <c r="D19" s="71">
        <v>0</v>
      </c>
      <c r="E19" s="65"/>
      <c r="F19" s="69" t="s">
        <v>111</v>
      </c>
      <c r="G19" s="70" t="s">
        <v>430</v>
      </c>
      <c r="H19" s="71">
        <v>3</v>
      </c>
      <c r="I19" s="65"/>
      <c r="J19" s="69" t="s">
        <v>111</v>
      </c>
      <c r="K19" s="70" t="s">
        <v>390</v>
      </c>
      <c r="L19" s="71">
        <v>0</v>
      </c>
      <c r="M19" s="65"/>
      <c r="N19" s="69" t="s">
        <v>111</v>
      </c>
      <c r="O19" s="70" t="s">
        <v>543</v>
      </c>
      <c r="P19" s="71">
        <v>0</v>
      </c>
    </row>
    <row r="20" spans="2:16" ht="12.75" customHeight="1">
      <c r="B20" s="69" t="s">
        <v>112</v>
      </c>
      <c r="C20" s="70" t="s">
        <v>279</v>
      </c>
      <c r="D20" s="71">
        <v>3</v>
      </c>
      <c r="E20" s="65"/>
      <c r="F20" s="69" t="s">
        <v>112</v>
      </c>
      <c r="G20" s="70" t="s">
        <v>435</v>
      </c>
      <c r="H20" s="71">
        <v>0</v>
      </c>
      <c r="I20" s="65"/>
      <c r="J20" s="69" t="s">
        <v>112</v>
      </c>
      <c r="K20" s="70" t="s">
        <v>393</v>
      </c>
      <c r="L20" s="71">
        <v>0</v>
      </c>
      <c r="M20" s="65"/>
      <c r="N20" s="69" t="s">
        <v>112</v>
      </c>
      <c r="O20" s="70" t="s">
        <v>297</v>
      </c>
      <c r="P20" s="71">
        <v>3</v>
      </c>
    </row>
    <row r="21" spans="2:16" ht="12.75" customHeight="1">
      <c r="B21" s="69" t="s">
        <v>112</v>
      </c>
      <c r="C21" s="70" t="s">
        <v>195</v>
      </c>
      <c r="D21" s="71">
        <v>0</v>
      </c>
      <c r="E21" s="65"/>
      <c r="F21" s="69" t="s">
        <v>112</v>
      </c>
      <c r="G21" s="70" t="s">
        <v>433</v>
      </c>
      <c r="H21" s="71">
        <v>0</v>
      </c>
      <c r="I21" s="65"/>
      <c r="J21" s="69" t="s">
        <v>112</v>
      </c>
      <c r="K21" s="70" t="s">
        <v>275</v>
      </c>
      <c r="L21" s="71">
        <v>3</v>
      </c>
      <c r="M21" s="65"/>
      <c r="N21" s="69" t="s">
        <v>112</v>
      </c>
      <c r="O21" s="70" t="s">
        <v>266</v>
      </c>
      <c r="P21" s="71">
        <v>6</v>
      </c>
    </row>
    <row r="22" spans="2:16" ht="12.75" customHeight="1">
      <c r="B22" s="69" t="s">
        <v>112</v>
      </c>
      <c r="C22" s="70" t="s">
        <v>349</v>
      </c>
      <c r="D22" s="71">
        <v>3</v>
      </c>
      <c r="E22" s="65"/>
      <c r="F22" s="69" t="s">
        <v>112</v>
      </c>
      <c r="G22" s="70" t="s">
        <v>228</v>
      </c>
      <c r="H22" s="71">
        <v>3</v>
      </c>
      <c r="I22" s="65"/>
      <c r="J22" s="69" t="s">
        <v>112</v>
      </c>
      <c r="K22" s="70" t="s">
        <v>394</v>
      </c>
      <c r="L22" s="71">
        <v>0</v>
      </c>
      <c r="M22" s="65"/>
      <c r="N22" s="69" t="s">
        <v>112</v>
      </c>
      <c r="O22" s="70" t="s">
        <v>205</v>
      </c>
      <c r="P22" s="71">
        <v>0</v>
      </c>
    </row>
    <row r="23" spans="2:16" ht="12.75" customHeight="1">
      <c r="B23" s="69" t="s">
        <v>113</v>
      </c>
      <c r="C23" s="70" t="s">
        <v>294</v>
      </c>
      <c r="D23" s="71">
        <v>10</v>
      </c>
      <c r="E23" s="65"/>
      <c r="F23" s="69" t="s">
        <v>113</v>
      </c>
      <c r="G23" s="70" t="s">
        <v>436</v>
      </c>
      <c r="H23" s="71">
        <v>7</v>
      </c>
      <c r="I23" s="65"/>
      <c r="J23" s="69" t="s">
        <v>113</v>
      </c>
      <c r="K23" s="70" t="s">
        <v>544</v>
      </c>
      <c r="L23" s="71">
        <v>12</v>
      </c>
      <c r="M23" s="65"/>
      <c r="N23" s="69" t="s">
        <v>113</v>
      </c>
      <c r="O23" s="70" t="s">
        <v>229</v>
      </c>
      <c r="P23" s="71">
        <v>2</v>
      </c>
    </row>
    <row r="24" spans="2:16" ht="12.75" customHeight="1">
      <c r="B24" s="69" t="s">
        <v>114</v>
      </c>
      <c r="C24" s="70" t="s">
        <v>484</v>
      </c>
      <c r="D24" s="71">
        <v>0</v>
      </c>
      <c r="E24" s="65"/>
      <c r="F24" s="69" t="s">
        <v>114</v>
      </c>
      <c r="G24" s="70" t="s">
        <v>536</v>
      </c>
      <c r="H24" s="71">
        <v>0</v>
      </c>
      <c r="I24" s="65"/>
      <c r="J24" s="69" t="s">
        <v>114</v>
      </c>
      <c r="K24" s="70" t="s">
        <v>486</v>
      </c>
      <c r="L24" s="71">
        <v>0</v>
      </c>
      <c r="M24" s="65"/>
      <c r="N24" s="69" t="s">
        <v>114</v>
      </c>
      <c r="O24" s="70" t="s">
        <v>459</v>
      </c>
      <c r="P24" s="71">
        <v>0</v>
      </c>
    </row>
    <row r="25" spans="2:16" ht="12.75" customHeight="1">
      <c r="B25" s="69"/>
      <c r="C25" s="72" t="s">
        <v>28</v>
      </c>
      <c r="D25" s="73">
        <f>SUM(D17:D24)</f>
        <v>22</v>
      </c>
      <c r="E25" s="65"/>
      <c r="F25" s="69"/>
      <c r="G25" s="74" t="s">
        <v>28</v>
      </c>
      <c r="H25" s="73">
        <f>SUM(H17:H24)</f>
        <v>19</v>
      </c>
      <c r="I25" s="65"/>
      <c r="J25" s="69"/>
      <c r="K25" s="72" t="s">
        <v>28</v>
      </c>
      <c r="L25" s="73">
        <f>SUM(L17:L24)</f>
        <v>24</v>
      </c>
      <c r="M25" s="65"/>
      <c r="N25" s="69"/>
      <c r="O25" s="72" t="s">
        <v>28</v>
      </c>
      <c r="P25" s="73">
        <f>SUM(P17:P24)</f>
        <v>23</v>
      </c>
    </row>
    <row r="26" spans="2:16" ht="12.75" customHeight="1"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</row>
    <row r="27" spans="2:16" ht="12.75" customHeight="1"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</row>
    <row r="28" spans="2:16" ht="12.75" customHeight="1">
      <c r="B28" s="69" t="s">
        <v>110</v>
      </c>
      <c r="C28" s="70" t="s">
        <v>408</v>
      </c>
      <c r="D28" s="71">
        <v>0</v>
      </c>
      <c r="E28" s="65"/>
      <c r="F28" s="69" t="s">
        <v>110</v>
      </c>
      <c r="G28" s="70" t="s">
        <v>243</v>
      </c>
      <c r="H28" s="71">
        <v>3</v>
      </c>
      <c r="I28" s="65"/>
      <c r="J28" s="69" t="s">
        <v>110</v>
      </c>
      <c r="K28" s="70" t="s">
        <v>238</v>
      </c>
      <c r="L28" s="71">
        <v>3</v>
      </c>
      <c r="M28" s="65"/>
      <c r="N28" s="69" t="s">
        <v>110</v>
      </c>
      <c r="O28" s="70" t="s">
        <v>396</v>
      </c>
      <c r="P28" s="71">
        <v>10</v>
      </c>
    </row>
    <row r="29" spans="2:16" ht="12.75" customHeight="1">
      <c r="B29" s="69" t="s">
        <v>111</v>
      </c>
      <c r="C29" s="70" t="s">
        <v>284</v>
      </c>
      <c r="D29" s="71">
        <v>3</v>
      </c>
      <c r="E29" s="65"/>
      <c r="F29" s="69" t="s">
        <v>111</v>
      </c>
      <c r="G29" s="70" t="s">
        <v>445</v>
      </c>
      <c r="H29" s="71">
        <v>0</v>
      </c>
      <c r="I29" s="65"/>
      <c r="J29" s="69" t="s">
        <v>111</v>
      </c>
      <c r="K29" s="70" t="s">
        <v>259</v>
      </c>
      <c r="L29" s="71">
        <v>12</v>
      </c>
      <c r="M29" s="65"/>
      <c r="N29" s="69" t="s">
        <v>111</v>
      </c>
      <c r="O29" s="70" t="s">
        <v>274</v>
      </c>
      <c r="P29" s="71">
        <v>3</v>
      </c>
    </row>
    <row r="30" spans="2:16" ht="12.75" customHeight="1">
      <c r="B30" s="69" t="s">
        <v>111</v>
      </c>
      <c r="C30" s="70" t="s">
        <v>409</v>
      </c>
      <c r="D30" s="71">
        <v>0</v>
      </c>
      <c r="E30" s="65"/>
      <c r="F30" s="69" t="s">
        <v>111</v>
      </c>
      <c r="G30" s="70" t="s">
        <v>446</v>
      </c>
      <c r="H30" s="71">
        <v>6</v>
      </c>
      <c r="I30" s="65"/>
      <c r="J30" s="69" t="s">
        <v>111</v>
      </c>
      <c r="K30" s="70" t="s">
        <v>421</v>
      </c>
      <c r="L30" s="71">
        <v>0</v>
      </c>
      <c r="M30" s="65"/>
      <c r="N30" s="69" t="s">
        <v>111</v>
      </c>
      <c r="O30" s="70" t="s">
        <v>245</v>
      </c>
      <c r="P30" s="71">
        <v>0</v>
      </c>
    </row>
    <row r="31" spans="2:16" ht="12.75" customHeight="1">
      <c r="B31" s="69" t="s">
        <v>112</v>
      </c>
      <c r="C31" s="70" t="s">
        <v>490</v>
      </c>
      <c r="D31" s="71">
        <v>0</v>
      </c>
      <c r="E31" s="65"/>
      <c r="F31" s="69" t="s">
        <v>112</v>
      </c>
      <c r="G31" s="70" t="s">
        <v>581</v>
      </c>
      <c r="H31" s="71">
        <v>0</v>
      </c>
      <c r="I31" s="65"/>
      <c r="J31" s="69" t="s">
        <v>112</v>
      </c>
      <c r="K31" s="70" t="s">
        <v>728</v>
      </c>
      <c r="L31" s="71">
        <v>0</v>
      </c>
      <c r="M31" s="65"/>
      <c r="N31" s="69" t="s">
        <v>112</v>
      </c>
      <c r="O31" s="70" t="s">
        <v>281</v>
      </c>
      <c r="P31" s="71">
        <v>0</v>
      </c>
    </row>
    <row r="32" spans="2:16" ht="12.75" customHeight="1">
      <c r="B32" s="69" t="s">
        <v>112</v>
      </c>
      <c r="C32" s="70" t="s">
        <v>410</v>
      </c>
      <c r="D32" s="71">
        <v>0</v>
      </c>
      <c r="E32" s="65"/>
      <c r="F32" s="69" t="s">
        <v>112</v>
      </c>
      <c r="G32" s="70" t="s">
        <v>227</v>
      </c>
      <c r="H32" s="71">
        <v>3</v>
      </c>
      <c r="I32" s="65"/>
      <c r="J32" s="69" t="s">
        <v>112</v>
      </c>
      <c r="K32" s="70" t="s">
        <v>225</v>
      </c>
      <c r="L32" s="71">
        <v>0</v>
      </c>
      <c r="M32" s="65"/>
      <c r="N32" s="69" t="s">
        <v>112</v>
      </c>
      <c r="O32" s="70" t="s">
        <v>311</v>
      </c>
      <c r="P32" s="71">
        <v>0</v>
      </c>
    </row>
    <row r="33" spans="2:16" ht="12.75" customHeight="1">
      <c r="B33" s="69" t="s">
        <v>112</v>
      </c>
      <c r="C33" s="70" t="s">
        <v>411</v>
      </c>
      <c r="D33" s="71">
        <v>3</v>
      </c>
      <c r="E33" s="65"/>
      <c r="F33" s="69" t="s">
        <v>112</v>
      </c>
      <c r="G33" s="70" t="s">
        <v>447</v>
      </c>
      <c r="H33" s="71">
        <v>6</v>
      </c>
      <c r="I33" s="65"/>
      <c r="J33" s="69" t="s">
        <v>112</v>
      </c>
      <c r="K33" s="70" t="s">
        <v>419</v>
      </c>
      <c r="L33" s="71">
        <v>0</v>
      </c>
      <c r="M33" s="65"/>
      <c r="N33" s="69" t="s">
        <v>112</v>
      </c>
      <c r="O33" s="70" t="s">
        <v>399</v>
      </c>
      <c r="P33" s="71">
        <v>0</v>
      </c>
    </row>
    <row r="34" spans="2:16" ht="12.75" customHeight="1">
      <c r="B34" s="69" t="s">
        <v>113</v>
      </c>
      <c r="C34" s="70" t="s">
        <v>196</v>
      </c>
      <c r="D34" s="71">
        <v>6</v>
      </c>
      <c r="E34" s="65"/>
      <c r="F34" s="69" t="s">
        <v>113</v>
      </c>
      <c r="G34" s="70" t="s">
        <v>348</v>
      </c>
      <c r="H34" s="71">
        <v>8</v>
      </c>
      <c r="I34" s="65"/>
      <c r="J34" s="69" t="s">
        <v>113</v>
      </c>
      <c r="K34" s="70" t="s">
        <v>305</v>
      </c>
      <c r="L34" s="71">
        <v>8</v>
      </c>
      <c r="M34" s="65"/>
      <c r="N34" s="69" t="s">
        <v>113</v>
      </c>
      <c r="O34" s="70" t="s">
        <v>287</v>
      </c>
      <c r="P34" s="71">
        <v>5</v>
      </c>
    </row>
    <row r="35" spans="2:16" ht="12.75" customHeight="1"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0</v>
      </c>
      <c r="M35" s="65"/>
      <c r="N35" s="69" t="s">
        <v>114</v>
      </c>
      <c r="O35" s="70" t="s">
        <v>481</v>
      </c>
      <c r="P35" s="71">
        <v>0</v>
      </c>
    </row>
    <row r="36" spans="2:16" ht="12.75" customHeight="1">
      <c r="B36" s="69"/>
      <c r="C36" s="72" t="s">
        <v>28</v>
      </c>
      <c r="D36" s="73">
        <f>SUM(D28:D35)</f>
        <v>12</v>
      </c>
      <c r="E36" s="65"/>
      <c r="F36" s="69"/>
      <c r="G36" s="72" t="s">
        <v>28</v>
      </c>
      <c r="H36" s="73">
        <f>SUM(H28:H35)</f>
        <v>26</v>
      </c>
      <c r="I36" s="65"/>
      <c r="J36" s="69"/>
      <c r="K36" s="72" t="s">
        <v>28</v>
      </c>
      <c r="L36" s="73">
        <f>SUM(L28:L35)</f>
        <v>23</v>
      </c>
      <c r="M36" s="65"/>
      <c r="N36" s="364"/>
      <c r="O36" s="74" t="s">
        <v>28</v>
      </c>
      <c r="P36" s="73">
        <f>SUM(P28:P35)</f>
        <v>18</v>
      </c>
    </row>
    <row r="37" spans="2:16" ht="12.75" customHeight="1"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</row>
    <row r="38" spans="2:16" ht="12.75" customHeight="1"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</row>
    <row r="39" spans="2:16" ht="12.75" customHeight="1">
      <c r="B39" s="79" t="s">
        <v>110</v>
      </c>
      <c r="C39" s="80" t="s">
        <v>282</v>
      </c>
      <c r="D39" s="71">
        <v>12</v>
      </c>
      <c r="E39" s="65"/>
      <c r="F39" s="69" t="s">
        <v>110</v>
      </c>
      <c r="G39" s="70" t="s">
        <v>221</v>
      </c>
      <c r="H39" s="71">
        <v>9</v>
      </c>
      <c r="I39" s="65"/>
      <c r="J39" s="69" t="s">
        <v>110</v>
      </c>
      <c r="K39" s="70" t="s">
        <v>269</v>
      </c>
      <c r="L39" s="71">
        <v>9</v>
      </c>
      <c r="M39" s="65"/>
      <c r="N39" s="69" t="s">
        <v>110</v>
      </c>
      <c r="O39" s="70" t="s">
        <v>302</v>
      </c>
      <c r="P39" s="71">
        <v>12</v>
      </c>
    </row>
    <row r="40" spans="2:16" ht="12.75" customHeight="1">
      <c r="B40" s="79" t="s">
        <v>111</v>
      </c>
      <c r="C40" s="80" t="s">
        <v>216</v>
      </c>
      <c r="D40" s="71">
        <v>6</v>
      </c>
      <c r="E40" s="65"/>
      <c r="F40" s="69" t="s">
        <v>111</v>
      </c>
      <c r="G40" s="70" t="s">
        <v>423</v>
      </c>
      <c r="H40" s="71">
        <v>0</v>
      </c>
      <c r="I40" s="65"/>
      <c r="J40" s="69" t="s">
        <v>111</v>
      </c>
      <c r="K40" s="70" t="s">
        <v>456</v>
      </c>
      <c r="L40" s="71">
        <v>0</v>
      </c>
      <c r="M40" s="65"/>
      <c r="N40" s="69" t="s">
        <v>111</v>
      </c>
      <c r="O40" s="70" t="s">
        <v>264</v>
      </c>
      <c r="P40" s="71">
        <v>0</v>
      </c>
    </row>
    <row r="41" spans="2:16" ht="12.75" customHeight="1">
      <c r="B41" s="79" t="s">
        <v>111</v>
      </c>
      <c r="C41" s="80" t="s">
        <v>306</v>
      </c>
      <c r="D41" s="71">
        <v>6</v>
      </c>
      <c r="E41" s="65"/>
      <c r="F41" s="69" t="s">
        <v>111</v>
      </c>
      <c r="G41" s="70" t="s">
        <v>424</v>
      </c>
      <c r="H41" s="71">
        <v>0</v>
      </c>
      <c r="I41" s="65"/>
      <c r="J41" s="69" t="s">
        <v>111</v>
      </c>
      <c r="K41" s="70" t="s">
        <v>455</v>
      </c>
      <c r="L41" s="71">
        <v>0</v>
      </c>
      <c r="M41" s="65"/>
      <c r="N41" s="69" t="s">
        <v>111</v>
      </c>
      <c r="O41" s="70" t="s">
        <v>224</v>
      </c>
      <c r="P41" s="71">
        <v>0</v>
      </c>
    </row>
    <row r="42" spans="2:16" ht="12.75" customHeight="1">
      <c r="B42" s="79" t="s">
        <v>112</v>
      </c>
      <c r="C42" s="80" t="s">
        <v>286</v>
      </c>
      <c r="D42" s="71">
        <v>3</v>
      </c>
      <c r="E42" s="65"/>
      <c r="F42" s="69" t="s">
        <v>112</v>
      </c>
      <c r="G42" s="70" t="s">
        <v>426</v>
      </c>
      <c r="H42" s="71">
        <v>0</v>
      </c>
      <c r="I42" s="65"/>
      <c r="J42" s="69" t="s">
        <v>112</v>
      </c>
      <c r="K42" s="70" t="s">
        <v>458</v>
      </c>
      <c r="L42" s="71">
        <v>0</v>
      </c>
      <c r="M42" s="65"/>
      <c r="N42" s="69" t="s">
        <v>112</v>
      </c>
      <c r="O42" s="70" t="s">
        <v>296</v>
      </c>
      <c r="P42" s="71">
        <v>9</v>
      </c>
    </row>
    <row r="43" spans="2:16" ht="12.75" customHeight="1">
      <c r="B43" s="79" t="s">
        <v>112</v>
      </c>
      <c r="C43" s="80" t="s">
        <v>417</v>
      </c>
      <c r="D43" s="71">
        <v>3</v>
      </c>
      <c r="E43" s="65"/>
      <c r="F43" s="69" t="s">
        <v>112</v>
      </c>
      <c r="G43" s="70" t="s">
        <v>699</v>
      </c>
      <c r="H43" s="71">
        <v>0</v>
      </c>
      <c r="I43" s="65"/>
      <c r="J43" s="69" t="s">
        <v>112</v>
      </c>
      <c r="K43" s="70" t="s">
        <v>457</v>
      </c>
      <c r="L43" s="71">
        <v>0</v>
      </c>
      <c r="M43" s="65"/>
      <c r="N43" s="69" t="s">
        <v>112</v>
      </c>
      <c r="O43" s="70" t="s">
        <v>256</v>
      </c>
      <c r="P43" s="71">
        <v>0</v>
      </c>
    </row>
    <row r="44" spans="2:16" ht="12.75" customHeight="1">
      <c r="B44" s="79" t="s">
        <v>112</v>
      </c>
      <c r="C44" s="80" t="s">
        <v>280</v>
      </c>
      <c r="D44" s="71">
        <v>1</v>
      </c>
      <c r="E44" s="65"/>
      <c r="F44" s="69" t="s">
        <v>112</v>
      </c>
      <c r="G44" s="70" t="s">
        <v>428</v>
      </c>
      <c r="H44" s="71">
        <v>0</v>
      </c>
      <c r="I44" s="65"/>
      <c r="J44" s="69" t="s">
        <v>112</v>
      </c>
      <c r="K44" s="70" t="s">
        <v>295</v>
      </c>
      <c r="L44" s="71">
        <v>0</v>
      </c>
      <c r="M44" s="65"/>
      <c r="N44" s="69" t="s">
        <v>112</v>
      </c>
      <c r="O44" s="70" t="s">
        <v>235</v>
      </c>
      <c r="P44" s="71">
        <v>3</v>
      </c>
    </row>
    <row r="45" spans="2:16" ht="12.75" customHeight="1">
      <c r="B45" s="79" t="s">
        <v>113</v>
      </c>
      <c r="C45" s="80" t="s">
        <v>307</v>
      </c>
      <c r="D45" s="71">
        <v>15</v>
      </c>
      <c r="E45" s="65"/>
      <c r="F45" s="69" t="s">
        <v>113</v>
      </c>
      <c r="G45" s="70" t="s">
        <v>198</v>
      </c>
      <c r="H45" s="71">
        <v>3</v>
      </c>
      <c r="I45" s="65"/>
      <c r="J45" s="69" t="s">
        <v>113</v>
      </c>
      <c r="K45" s="70" t="s">
        <v>262</v>
      </c>
      <c r="L45" s="71">
        <v>12</v>
      </c>
      <c r="M45" s="65"/>
      <c r="N45" s="69" t="s">
        <v>113</v>
      </c>
      <c r="O45" s="70" t="s">
        <v>343</v>
      </c>
      <c r="P45" s="71">
        <v>3</v>
      </c>
    </row>
    <row r="46" spans="2:16" ht="12.75" customHeight="1"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482</v>
      </c>
      <c r="H46" s="71">
        <v>0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0</v>
      </c>
    </row>
    <row r="47" spans="2:16" ht="12.75" customHeight="1">
      <c r="B47" s="69"/>
      <c r="C47" s="72" t="s">
        <v>28</v>
      </c>
      <c r="D47" s="73">
        <f>SUM(D39:D46)</f>
        <v>46</v>
      </c>
      <c r="E47" s="65"/>
      <c r="F47" s="69"/>
      <c r="G47" s="72" t="s">
        <v>28</v>
      </c>
      <c r="H47" s="73">
        <f>SUM(H39:H46)</f>
        <v>12</v>
      </c>
      <c r="I47" s="65"/>
      <c r="J47" s="69"/>
      <c r="K47" s="72" t="s">
        <v>28</v>
      </c>
      <c r="L47" s="73">
        <f>SUM(L39:L46)</f>
        <v>21</v>
      </c>
      <c r="M47" s="65"/>
      <c r="N47" s="69"/>
      <c r="O47" s="72" t="s">
        <v>28</v>
      </c>
      <c r="P47" s="73">
        <f>SUM(P39:P46)</f>
        <v>27</v>
      </c>
    </row>
    <row r="48" spans="2:16" ht="12.75" customHeight="1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</row>
    <row r="49" spans="2:21" ht="12.75" customHeight="1">
      <c r="B49" s="601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78</v>
      </c>
      <c r="P49" s="83"/>
      <c r="R49" s="368"/>
      <c r="S49" s="369"/>
      <c r="T49" s="266"/>
    </row>
    <row r="50" spans="2:21" ht="12.75" customHeight="1">
      <c r="B50" s="445"/>
      <c r="C50" s="84" t="s">
        <v>161</v>
      </c>
      <c r="D50" s="85">
        <f>L47</f>
        <v>21</v>
      </c>
      <c r="E50" s="86"/>
      <c r="F50" s="450" t="s">
        <v>83</v>
      </c>
      <c r="G50" s="84" t="s">
        <v>20</v>
      </c>
      <c r="H50" s="85">
        <f>L14</f>
        <v>21</v>
      </c>
      <c r="I50" s="86"/>
      <c r="J50" s="87"/>
      <c r="K50" s="84" t="s">
        <v>155</v>
      </c>
      <c r="L50" s="85">
        <f>H14</f>
        <v>6</v>
      </c>
      <c r="M50" s="86"/>
      <c r="N50" s="473" t="s">
        <v>32</v>
      </c>
      <c r="O50" s="84" t="s">
        <v>722</v>
      </c>
      <c r="P50" s="88">
        <f>D25</f>
        <v>22</v>
      </c>
      <c r="R50" s="368"/>
      <c r="S50" s="369"/>
      <c r="T50" s="266"/>
      <c r="U50" s="257"/>
    </row>
    <row r="51" spans="2:21" ht="12.75" customHeight="1">
      <c r="B51" s="456" t="s">
        <v>32</v>
      </c>
      <c r="C51" s="89" t="s">
        <v>719</v>
      </c>
      <c r="D51" s="90">
        <f>L36</f>
        <v>23</v>
      </c>
      <c r="E51" s="90"/>
      <c r="F51" s="242"/>
      <c r="G51" s="89" t="s">
        <v>720</v>
      </c>
      <c r="H51" s="90">
        <f>D14</f>
        <v>9</v>
      </c>
      <c r="I51" s="91"/>
      <c r="J51" s="99" t="s">
        <v>32</v>
      </c>
      <c r="K51" s="89" t="s">
        <v>721</v>
      </c>
      <c r="L51" s="90">
        <f>P14</f>
        <v>38</v>
      </c>
      <c r="M51" s="91"/>
      <c r="N51" s="304"/>
      <c r="O51" s="89" t="s">
        <v>379</v>
      </c>
      <c r="P51" s="94">
        <f>H47</f>
        <v>12</v>
      </c>
      <c r="R51" s="368"/>
      <c r="S51" s="369"/>
      <c r="T51" s="266"/>
      <c r="U51" s="257"/>
    </row>
    <row r="52" spans="2:21" ht="12.75" customHeight="1">
      <c r="B52" s="447"/>
      <c r="C52" s="347"/>
      <c r="D52" s="262"/>
      <c r="E52" s="91"/>
      <c r="F52" s="451"/>
      <c r="G52" s="259"/>
      <c r="H52" s="259"/>
      <c r="I52" s="91"/>
      <c r="J52" s="460"/>
      <c r="K52" s="259"/>
      <c r="L52" s="259"/>
      <c r="M52" s="91"/>
      <c r="N52" s="460"/>
      <c r="O52" s="259"/>
      <c r="P52" s="389"/>
      <c r="R52" s="368"/>
      <c r="S52" s="369"/>
      <c r="T52" s="266"/>
      <c r="U52" s="257"/>
    </row>
    <row r="53" spans="2:21" ht="12.75" customHeight="1">
      <c r="B53" s="448" t="s">
        <v>83</v>
      </c>
      <c r="C53" s="89" t="s">
        <v>120</v>
      </c>
      <c r="D53" s="90">
        <f>P25</f>
        <v>23</v>
      </c>
      <c r="E53" s="91"/>
      <c r="F53" s="99" t="s">
        <v>32</v>
      </c>
      <c r="G53" s="89" t="s">
        <v>470</v>
      </c>
      <c r="H53" s="90">
        <f>P47</f>
        <v>27</v>
      </c>
      <c r="I53" s="91"/>
      <c r="J53" s="304" t="s">
        <v>32</v>
      </c>
      <c r="K53" s="89" t="s">
        <v>471</v>
      </c>
      <c r="L53" s="90">
        <f>H36</f>
        <v>26</v>
      </c>
      <c r="M53" s="91"/>
      <c r="N53" s="304" t="s">
        <v>32</v>
      </c>
      <c r="O53" s="89" t="s">
        <v>474</v>
      </c>
      <c r="P53" s="94">
        <f>D47</f>
        <v>46</v>
      </c>
      <c r="R53" s="368"/>
      <c r="S53" s="369"/>
      <c r="T53" s="266"/>
      <c r="U53" s="257"/>
    </row>
    <row r="54" spans="2:21" ht="12.75" customHeight="1">
      <c r="B54" s="449"/>
      <c r="C54" s="100" t="s">
        <v>467</v>
      </c>
      <c r="D54" s="101">
        <f>P36</f>
        <v>18</v>
      </c>
      <c r="E54" s="100"/>
      <c r="F54" s="305"/>
      <c r="G54" s="100" t="s">
        <v>159</v>
      </c>
      <c r="H54" s="101">
        <f>D36</f>
        <v>12</v>
      </c>
      <c r="I54" s="233"/>
      <c r="J54" s="148"/>
      <c r="K54" s="100" t="s">
        <v>162</v>
      </c>
      <c r="L54" s="101">
        <f>H25</f>
        <v>19</v>
      </c>
      <c r="M54" s="233"/>
      <c r="N54" s="305"/>
      <c r="O54" s="100" t="s">
        <v>25</v>
      </c>
      <c r="P54" s="102">
        <f>L25</f>
        <v>24</v>
      </c>
      <c r="R54" s="368"/>
      <c r="S54" s="369"/>
      <c r="T54" s="266"/>
      <c r="U54" s="257"/>
    </row>
    <row r="55" spans="2:21" ht="12.75" customHeight="1"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R55" s="368"/>
      <c r="S55" s="369"/>
      <c r="T55" s="266"/>
      <c r="U55" s="257"/>
    </row>
    <row r="56" spans="2:21" ht="12.75" customHeight="1">
      <c r="B56" s="594" t="s">
        <v>130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R56" s="368"/>
      <c r="S56" s="369"/>
      <c r="T56" s="266"/>
      <c r="U56" s="257"/>
    </row>
    <row r="57" spans="2:21" ht="12.75" customHeight="1">
      <c r="B57" s="108" t="s">
        <v>58</v>
      </c>
      <c r="C57" s="109"/>
      <c r="D57" s="81">
        <f>$D$47</f>
        <v>46</v>
      </c>
      <c r="E57" s="65"/>
      <c r="F57" s="596" t="s">
        <v>731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R57" s="614"/>
      <c r="S57" s="614"/>
      <c r="T57" s="614"/>
      <c r="U57" s="257"/>
    </row>
    <row r="58" spans="2:21" ht="12.75" customHeight="1">
      <c r="B58" s="108" t="s">
        <v>26</v>
      </c>
      <c r="C58" s="109"/>
      <c r="D58" s="81">
        <f>$P$14</f>
        <v>38</v>
      </c>
      <c r="E58" s="65"/>
      <c r="F58" s="596" t="s">
        <v>732</v>
      </c>
      <c r="G58" s="597"/>
      <c r="H58" s="597"/>
      <c r="I58" s="597"/>
      <c r="J58" s="597"/>
      <c r="K58" s="597"/>
      <c r="L58" s="598"/>
      <c r="M58" s="112"/>
      <c r="N58" s="95" t="s">
        <v>113</v>
      </c>
      <c r="O58" s="91" t="s">
        <v>307</v>
      </c>
      <c r="P58" s="365">
        <f>MAX(D6:D12,H6:H12,L6:L12,P6:P12,D17:D23,H17:H23,L17:L23,P17:P23,D28:D34,H28:H34,L28:L34,P28:P34,D39:D45,H39:H45,L39:L45,P39:P45)</f>
        <v>15</v>
      </c>
    </row>
    <row r="59" spans="2:21" ht="12.75" customHeight="1">
      <c r="B59" s="108" t="s">
        <v>160</v>
      </c>
      <c r="C59" s="109"/>
      <c r="D59" s="81">
        <f>$P$47</f>
        <v>27</v>
      </c>
      <c r="E59" s="65"/>
      <c r="F59" s="596" t="s">
        <v>733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</row>
    <row r="60" spans="2:21" ht="12.75" customHeight="1">
      <c r="B60" s="108" t="s">
        <v>24</v>
      </c>
      <c r="C60" s="109"/>
      <c r="D60" s="81">
        <f>$H$36</f>
        <v>26</v>
      </c>
      <c r="E60" s="65"/>
      <c r="F60" s="596" t="s">
        <v>734</v>
      </c>
      <c r="G60" s="597"/>
      <c r="H60" s="597"/>
      <c r="I60" s="597"/>
      <c r="J60" s="597"/>
      <c r="K60" s="597"/>
      <c r="L60" s="598"/>
      <c r="M60" s="112"/>
      <c r="N60" s="95" t="s">
        <v>58</v>
      </c>
      <c r="O60" s="89"/>
      <c r="P60" s="97">
        <f>MAX(D14,H14,L14,P14,D25,H25,L25,P25,D36,H36,L36,P36,D47,H47,L47,P47)</f>
        <v>46</v>
      </c>
    </row>
    <row r="61" spans="2:21" ht="12.75" customHeight="1">
      <c r="B61" s="108" t="s">
        <v>25</v>
      </c>
      <c r="C61" s="109"/>
      <c r="D61" s="81">
        <f>$P$54</f>
        <v>24</v>
      </c>
      <c r="E61" s="65"/>
      <c r="F61" s="596" t="s">
        <v>735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</row>
    <row r="62" spans="2:21" ht="12.75" customHeight="1">
      <c r="B62" s="108" t="s">
        <v>19</v>
      </c>
      <c r="C62" s="109"/>
      <c r="D62" s="81">
        <f>$L$36</f>
        <v>23</v>
      </c>
      <c r="E62" s="65"/>
      <c r="F62" s="596" t="s">
        <v>736</v>
      </c>
      <c r="G62" s="597"/>
      <c r="H62" s="597"/>
      <c r="I62" s="597"/>
      <c r="J62" s="597"/>
      <c r="K62" s="597"/>
      <c r="L62" s="598"/>
      <c r="M62" s="112"/>
      <c r="N62" s="95" t="s">
        <v>155</v>
      </c>
      <c r="O62" s="89"/>
      <c r="P62" s="97">
        <f>MIN(D14,H14,L14,P14,D25,H25,L25,P25,D36,H36,L36,P36,D47,H47,L47,P47)</f>
        <v>6</v>
      </c>
    </row>
    <row r="63" spans="2:21" ht="12.75" customHeight="1">
      <c r="B63" s="108" t="s">
        <v>120</v>
      </c>
      <c r="C63" s="109"/>
      <c r="D63" s="81">
        <f>$P$25</f>
        <v>23</v>
      </c>
      <c r="E63" s="65"/>
      <c r="F63" s="596" t="s">
        <v>737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</row>
    <row r="64" spans="2:21" ht="12.75" customHeight="1">
      <c r="B64" s="108" t="s">
        <v>21</v>
      </c>
      <c r="C64" s="109"/>
      <c r="D64" s="81">
        <f>$D$25</f>
        <v>22</v>
      </c>
      <c r="E64" s="65"/>
      <c r="F64" s="596" t="s">
        <v>738</v>
      </c>
      <c r="G64" s="597"/>
      <c r="H64" s="597"/>
      <c r="I64" s="597"/>
      <c r="J64" s="597"/>
      <c r="K64" s="597"/>
      <c r="L64" s="598"/>
      <c r="M64" s="112"/>
      <c r="N64" s="232" t="s">
        <v>115</v>
      </c>
      <c r="O64" s="233"/>
      <c r="P64" s="114">
        <v>-2</v>
      </c>
    </row>
    <row r="65" spans="2:32" ht="12.75" customHeight="1">
      <c r="B65" s="108" t="s">
        <v>20</v>
      </c>
      <c r="C65" s="109"/>
      <c r="D65" s="81">
        <f>$L$14</f>
        <v>21</v>
      </c>
      <c r="E65" s="65"/>
      <c r="F65" s="596" t="s">
        <v>739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</row>
    <row r="66" spans="2:32" ht="12.75" customHeight="1">
      <c r="B66" s="108" t="s">
        <v>161</v>
      </c>
      <c r="C66" s="109"/>
      <c r="D66" s="81">
        <f>$L$47</f>
        <v>21</v>
      </c>
      <c r="E66" s="65"/>
      <c r="F66" s="616" t="s">
        <v>740</v>
      </c>
      <c r="G66" s="597"/>
      <c r="H66" s="597"/>
      <c r="I66" s="597"/>
      <c r="J66" s="597"/>
      <c r="K66" s="597"/>
      <c r="L66" s="598"/>
      <c r="M66" s="112"/>
      <c r="N66" s="104" t="s">
        <v>131</v>
      </c>
      <c r="O66" s="106"/>
      <c r="P66" s="115"/>
    </row>
    <row r="67" spans="2:32" ht="12.75" customHeight="1">
      <c r="B67" s="108" t="s">
        <v>162</v>
      </c>
      <c r="C67" s="109"/>
      <c r="D67" s="81">
        <f>$H$25</f>
        <v>19</v>
      </c>
      <c r="E67" s="65"/>
      <c r="F67" s="596" t="s">
        <v>741</v>
      </c>
      <c r="G67" s="597"/>
      <c r="H67" s="597"/>
      <c r="I67" s="597"/>
      <c r="J67" s="597"/>
      <c r="K67" s="597"/>
      <c r="L67" s="598"/>
      <c r="M67" s="112"/>
      <c r="N67" s="617" t="s">
        <v>725</v>
      </c>
      <c r="O67" s="618"/>
      <c r="P67" s="619"/>
      <c r="R67" s="620"/>
      <c r="S67" s="620"/>
      <c r="T67" s="620"/>
      <c r="U67" s="91"/>
      <c r="V67" s="149"/>
      <c r="W67" s="89"/>
      <c r="X67" s="90"/>
      <c r="Y67" s="91"/>
      <c r="Z67" s="149"/>
      <c r="AA67" s="89"/>
      <c r="AB67" s="90"/>
      <c r="AC67" s="91"/>
      <c r="AD67" s="250"/>
      <c r="AE67" s="89"/>
      <c r="AF67" s="90"/>
    </row>
    <row r="68" spans="2:32" ht="12.75" customHeight="1">
      <c r="B68" s="108" t="s">
        <v>84</v>
      </c>
      <c r="C68" s="109"/>
      <c r="D68" s="81">
        <f>$P$36</f>
        <v>18</v>
      </c>
      <c r="E68" s="65"/>
      <c r="F68" s="596" t="s">
        <v>742</v>
      </c>
      <c r="G68" s="597"/>
      <c r="H68" s="597"/>
      <c r="I68" s="597"/>
      <c r="J68" s="597"/>
      <c r="K68" s="597"/>
      <c r="L68" s="598"/>
      <c r="M68" s="112"/>
      <c r="N68" s="613" t="s">
        <v>749</v>
      </c>
      <c r="O68" s="614"/>
      <c r="P68" s="615"/>
      <c r="R68" s="368"/>
      <c r="S68" s="369"/>
      <c r="T68" s="266"/>
      <c r="U68" s="91"/>
      <c r="V68" s="242"/>
      <c r="W68" s="89"/>
      <c r="X68" s="90"/>
      <c r="Y68" s="91"/>
      <c r="Z68" s="250"/>
      <c r="AA68" s="89"/>
      <c r="AB68" s="90"/>
      <c r="AC68" s="91"/>
      <c r="AD68" s="242"/>
      <c r="AE68" s="89"/>
      <c r="AF68" s="90"/>
    </row>
    <row r="69" spans="2:32" ht="12.75" customHeight="1">
      <c r="B69" s="108" t="s">
        <v>379</v>
      </c>
      <c r="C69" s="109"/>
      <c r="D69" s="81">
        <f>$H$47</f>
        <v>12</v>
      </c>
      <c r="E69" s="65"/>
      <c r="F69" s="596" t="s">
        <v>743</v>
      </c>
      <c r="G69" s="597"/>
      <c r="H69" s="597"/>
      <c r="I69" s="597"/>
      <c r="J69" s="597"/>
      <c r="K69" s="597"/>
      <c r="L69" s="598"/>
      <c r="M69" s="112"/>
      <c r="N69" s="613" t="s">
        <v>723</v>
      </c>
      <c r="O69" s="614"/>
      <c r="P69" s="615"/>
      <c r="R69" s="368"/>
      <c r="S69" s="369"/>
      <c r="T69" s="266"/>
      <c r="U69" s="91"/>
      <c r="V69" s="96"/>
      <c r="W69" s="16"/>
      <c r="X69" s="16"/>
      <c r="Y69" s="91"/>
      <c r="Z69" s="248"/>
      <c r="AA69" s="16"/>
      <c r="AB69" s="16"/>
      <c r="AC69" s="91"/>
      <c r="AD69" s="248"/>
      <c r="AE69" s="16"/>
      <c r="AF69" s="16"/>
    </row>
    <row r="70" spans="2:32" ht="12.75" customHeight="1">
      <c r="B70" s="108" t="s">
        <v>159</v>
      </c>
      <c r="C70" s="109"/>
      <c r="D70" s="81">
        <f>$D$36</f>
        <v>12</v>
      </c>
      <c r="E70" s="65"/>
      <c r="F70" s="596" t="s">
        <v>744</v>
      </c>
      <c r="G70" s="597"/>
      <c r="H70" s="597"/>
      <c r="I70" s="597"/>
      <c r="J70" s="597"/>
      <c r="K70" s="597"/>
      <c r="L70" s="598"/>
      <c r="M70" s="112"/>
      <c r="N70" s="613" t="s">
        <v>750</v>
      </c>
      <c r="O70" s="614"/>
      <c r="P70" s="615"/>
      <c r="R70" s="368"/>
      <c r="S70" s="369"/>
      <c r="T70" s="266"/>
      <c r="U70" s="91"/>
      <c r="V70" s="98"/>
      <c r="W70" s="89"/>
      <c r="X70" s="90"/>
      <c r="Y70" s="91"/>
      <c r="Z70" s="242"/>
      <c r="AA70" s="89"/>
      <c r="AB70" s="90"/>
      <c r="AC70" s="91"/>
      <c r="AD70" s="242"/>
      <c r="AE70" s="89"/>
      <c r="AF70" s="90"/>
    </row>
    <row r="71" spans="2:32" ht="12.75" customHeight="1">
      <c r="B71" s="108" t="s">
        <v>115</v>
      </c>
      <c r="C71" s="109"/>
      <c r="D71" s="81">
        <f>$D$14</f>
        <v>9</v>
      </c>
      <c r="E71" s="65"/>
      <c r="F71" s="596" t="s">
        <v>745</v>
      </c>
      <c r="G71" s="597"/>
      <c r="H71" s="597"/>
      <c r="I71" s="597"/>
      <c r="J71" s="597"/>
      <c r="K71" s="597"/>
      <c r="L71" s="598"/>
      <c r="M71" s="112"/>
      <c r="N71" s="613" t="s">
        <v>724</v>
      </c>
      <c r="O71" s="614"/>
      <c r="P71" s="615"/>
      <c r="R71" s="368"/>
      <c r="S71" s="369"/>
      <c r="T71" s="266"/>
      <c r="U71" s="240"/>
      <c r="V71" s="99"/>
      <c r="W71" s="89"/>
      <c r="X71" s="90"/>
      <c r="Y71" s="91"/>
      <c r="Z71" s="98"/>
      <c r="AA71" s="89"/>
      <c r="AB71" s="90"/>
      <c r="AC71" s="91"/>
      <c r="AD71" s="242"/>
      <c r="AE71" s="89"/>
      <c r="AF71" s="90"/>
    </row>
    <row r="72" spans="2:32">
      <c r="B72" s="108" t="s">
        <v>155</v>
      </c>
      <c r="C72" s="109"/>
      <c r="D72" s="81">
        <f>$H$14</f>
        <v>6</v>
      </c>
      <c r="E72" s="65"/>
      <c r="F72" s="596" t="s">
        <v>746</v>
      </c>
      <c r="G72" s="597"/>
      <c r="H72" s="597"/>
      <c r="I72" s="597"/>
      <c r="J72" s="597"/>
      <c r="K72" s="597"/>
      <c r="L72" s="598"/>
      <c r="M72" s="112"/>
      <c r="N72" s="613" t="s">
        <v>751</v>
      </c>
      <c r="O72" s="614"/>
      <c r="P72" s="615"/>
      <c r="R72" s="368"/>
      <c r="S72" s="369"/>
      <c r="T72" s="266"/>
    </row>
    <row r="73" spans="2:3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613" t="s">
        <v>752</v>
      </c>
      <c r="O73" s="614"/>
      <c r="P73" s="615"/>
      <c r="R73" s="368"/>
      <c r="S73" s="369"/>
      <c r="T73" s="266"/>
    </row>
    <row r="74" spans="2:32"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2</v>
      </c>
      <c r="J74" s="237">
        <f>'wk6'!J74+I74</f>
        <v>25</v>
      </c>
      <c r="K74" s="651" t="s">
        <v>747</v>
      </c>
      <c r="L74" s="651"/>
      <c r="M74" s="65"/>
      <c r="N74" s="624" t="s">
        <v>753</v>
      </c>
      <c r="O74" s="625"/>
      <c r="P74" s="626"/>
      <c r="R74" s="368"/>
      <c r="S74" s="369"/>
      <c r="T74" s="266"/>
    </row>
    <row r="75" spans="2:32" ht="12.75" customHeight="1">
      <c r="B75" s="611" t="s">
        <v>501</v>
      </c>
      <c r="C75" s="627"/>
      <c r="D75" s="81">
        <f>MAX('Team Totals'!$T$8,'Team Totals'!$T$15,'Team Totals'!$T$22,'Team Totals'!$T$29)</f>
        <v>2118</v>
      </c>
      <c r="E75" s="112"/>
      <c r="F75" s="117" t="s">
        <v>32</v>
      </c>
      <c r="G75" s="638" t="s">
        <v>61</v>
      </c>
      <c r="H75" s="639"/>
      <c r="I75" s="120">
        <v>6</v>
      </c>
      <c r="J75" s="120">
        <f>'wk6'!J75+I75</f>
        <v>31</v>
      </c>
      <c r="K75" s="651" t="s">
        <v>730</v>
      </c>
      <c r="L75" s="651"/>
      <c r="M75" s="65"/>
      <c r="N75" s="621" t="str">
        <f>'wk8'!$B$3</f>
        <v>OFF: BAL &amp; LV</v>
      </c>
      <c r="O75" s="622"/>
      <c r="P75" s="623"/>
      <c r="R75" s="368"/>
      <c r="S75" s="369"/>
      <c r="T75" s="266"/>
    </row>
    <row r="76" spans="2:32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N76" s="650"/>
      <c r="O76" s="650"/>
      <c r="P76" s="650"/>
    </row>
  </sheetData>
  <sortState xmlns:xlrd2="http://schemas.microsoft.com/office/spreadsheetml/2017/richdata2" ref="B57:D72">
    <sortCondition descending="1" ref="D72"/>
  </sortState>
  <mergeCells count="55">
    <mergeCell ref="R67:T67"/>
    <mergeCell ref="B75:C75"/>
    <mergeCell ref="G75:H75"/>
    <mergeCell ref="G74:H74"/>
    <mergeCell ref="F71:L71"/>
    <mergeCell ref="F72:L72"/>
    <mergeCell ref="K75:L75"/>
    <mergeCell ref="K74:L74"/>
    <mergeCell ref="F70:L70"/>
    <mergeCell ref="F63:L63"/>
    <mergeCell ref="B38:C38"/>
    <mergeCell ref="F38:G38"/>
    <mergeCell ref="F61:L61"/>
    <mergeCell ref="F57:L57"/>
    <mergeCell ref="F58:L58"/>
    <mergeCell ref="F59:L59"/>
    <mergeCell ref="F60:L60"/>
    <mergeCell ref="F62:L62"/>
    <mergeCell ref="F64:L64"/>
    <mergeCell ref="F65:L65"/>
    <mergeCell ref="F66:L66"/>
    <mergeCell ref="F67:L67"/>
    <mergeCell ref="F68:L68"/>
    <mergeCell ref="B5:C5"/>
    <mergeCell ref="F5:G5"/>
    <mergeCell ref="J5:K5"/>
    <mergeCell ref="N76:P76"/>
    <mergeCell ref="N75:P75"/>
    <mergeCell ref="N74:P74"/>
    <mergeCell ref="N73:P73"/>
    <mergeCell ref="N67:P67"/>
    <mergeCell ref="N68:P68"/>
    <mergeCell ref="N70:P70"/>
    <mergeCell ref="N69:P69"/>
    <mergeCell ref="N71:P71"/>
    <mergeCell ref="N72:P72"/>
    <mergeCell ref="B74:D74"/>
    <mergeCell ref="B16:C16"/>
    <mergeCell ref="F69:L69"/>
    <mergeCell ref="R57:T57"/>
    <mergeCell ref="F1:L2"/>
    <mergeCell ref="B1:C1"/>
    <mergeCell ref="B2:D2"/>
    <mergeCell ref="B49:N49"/>
    <mergeCell ref="J38:K38"/>
    <mergeCell ref="F16:G16"/>
    <mergeCell ref="J16:K16"/>
    <mergeCell ref="N38:O38"/>
    <mergeCell ref="N16:O16"/>
    <mergeCell ref="B27:C27"/>
    <mergeCell ref="F27:G27"/>
    <mergeCell ref="J27:K27"/>
    <mergeCell ref="N27:O27"/>
    <mergeCell ref="B3:O3"/>
    <mergeCell ref="B56:C56"/>
  </mergeCells>
  <phoneticPr fontId="0" type="noConversion"/>
  <pageMargins left="0.72" right="0" top="0.22" bottom="0" header="0.13" footer="0.5"/>
  <pageSetup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76"/>
  <sheetViews>
    <sheetView view="pageBreakPreview" zoomScale="180" zoomScaleNormal="100" zoomScaleSheetLayoutView="180" workbookViewId="0">
      <selection activeCell="R60" sqref="R60"/>
    </sheetView>
  </sheetViews>
  <sheetFormatPr defaultRowHeight="12.75"/>
  <cols>
    <col min="1" max="1" width="2.42578125" customWidth="1"/>
    <col min="2" max="2" width="3.7109375" customWidth="1"/>
    <col min="3" max="3" width="15.7109375" customWidth="1"/>
    <col min="4" max="4" width="4.5703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6" width="3.7109375" customWidth="1"/>
    <col min="17" max="17" width="2.42578125" customWidth="1"/>
    <col min="18" max="18" width="20" customWidth="1"/>
    <col min="19" max="19" width="5.140625" customWidth="1"/>
  </cols>
  <sheetData>
    <row r="1" spans="1:18" ht="12.75" customHeight="1">
      <c r="A1" s="20"/>
      <c r="B1" s="588">
        <f>'Team Totals'!$A$1</f>
        <v>2021</v>
      </c>
      <c r="C1" s="588"/>
      <c r="D1" s="64"/>
      <c r="E1" s="65"/>
      <c r="F1" s="591" t="s">
        <v>369</v>
      </c>
      <c r="G1" s="591"/>
      <c r="H1" s="591"/>
      <c r="I1" s="591"/>
      <c r="J1" s="591"/>
      <c r="K1" s="591"/>
      <c r="L1" s="591"/>
      <c r="M1" s="65"/>
      <c r="N1" s="65"/>
      <c r="O1" s="65"/>
      <c r="P1" s="65"/>
      <c r="Q1" s="20"/>
    </row>
    <row r="2" spans="1:18" ht="12.75" customHeight="1">
      <c r="A2" s="20"/>
      <c r="B2" s="64" t="s">
        <v>77</v>
      </c>
      <c r="C2" s="64"/>
      <c r="D2" s="65"/>
      <c r="E2" s="65"/>
      <c r="F2" s="591"/>
      <c r="G2" s="591"/>
      <c r="H2" s="591"/>
      <c r="I2" s="591"/>
      <c r="J2" s="591"/>
      <c r="K2" s="591"/>
      <c r="L2" s="591"/>
      <c r="M2" s="65"/>
      <c r="N2" s="65"/>
      <c r="O2" s="65"/>
      <c r="P2" s="65"/>
      <c r="Q2" s="20"/>
    </row>
    <row r="3" spans="1:18" ht="12.75" customHeight="1">
      <c r="A3" s="20"/>
      <c r="B3" s="107" t="s">
        <v>372</v>
      </c>
      <c r="C3" s="107"/>
      <c r="D3" s="107"/>
      <c r="E3" s="10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0"/>
    </row>
    <row r="4" spans="1:18" ht="12.75" customHeight="1">
      <c r="A4" s="20"/>
      <c r="B4" s="652"/>
      <c r="C4" s="652"/>
      <c r="D4" s="652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0"/>
    </row>
    <row r="5" spans="1:18" ht="12.75" customHeight="1">
      <c r="A5" s="20"/>
      <c r="B5" s="589" t="str">
        <f>'Team Totals'!$A$18</f>
        <v>Blitz</v>
      </c>
      <c r="C5" s="590"/>
      <c r="D5" s="68" t="s">
        <v>460</v>
      </c>
      <c r="E5" s="65"/>
      <c r="F5" s="589" t="str">
        <f>'Team Totals'!$A$11</f>
        <v>Armadillos</v>
      </c>
      <c r="G5" s="590"/>
      <c r="H5" s="238" t="s">
        <v>460</v>
      </c>
      <c r="I5" s="65"/>
      <c r="J5" s="589" t="str">
        <f>'Team Totals'!$A$12</f>
        <v>Bullets</v>
      </c>
      <c r="K5" s="590"/>
      <c r="L5" s="68" t="s">
        <v>460</v>
      </c>
      <c r="M5" s="65"/>
      <c r="N5" s="362" t="str">
        <f>'Team Totals'!$A$4</f>
        <v>Cheetahs</v>
      </c>
      <c r="O5" s="363"/>
      <c r="P5" s="68" t="s">
        <v>460</v>
      </c>
      <c r="Q5" s="20"/>
      <c r="R5" s="5"/>
    </row>
    <row r="6" spans="1:18" ht="12.75" customHeight="1">
      <c r="A6" s="20"/>
      <c r="B6" s="69" t="s">
        <v>110</v>
      </c>
      <c r="C6" s="70" t="s">
        <v>754</v>
      </c>
      <c r="D6" s="71">
        <v>3</v>
      </c>
      <c r="E6" s="65"/>
      <c r="F6" s="69" t="s">
        <v>110</v>
      </c>
      <c r="G6" s="70" t="s">
        <v>462</v>
      </c>
      <c r="H6" s="71">
        <v>9</v>
      </c>
      <c r="I6" s="65"/>
      <c r="J6" s="69" t="s">
        <v>110</v>
      </c>
      <c r="K6" s="70" t="s">
        <v>273</v>
      </c>
      <c r="L6" s="71">
        <v>12</v>
      </c>
      <c r="M6" s="65"/>
      <c r="N6" s="69" t="s">
        <v>110</v>
      </c>
      <c r="O6" s="70" t="s">
        <v>404</v>
      </c>
      <c r="P6" s="71">
        <v>9</v>
      </c>
      <c r="Q6" s="20"/>
    </row>
    <row r="7" spans="1:18" ht="12.75" customHeight="1">
      <c r="A7" s="20"/>
      <c r="B7" s="69" t="s">
        <v>111</v>
      </c>
      <c r="C7" s="70" t="s">
        <v>244</v>
      </c>
      <c r="D7" s="71">
        <v>0</v>
      </c>
      <c r="E7" s="65"/>
      <c r="F7" s="69" t="s">
        <v>111</v>
      </c>
      <c r="G7" s="70" t="s">
        <v>761</v>
      </c>
      <c r="H7" s="71">
        <v>0</v>
      </c>
      <c r="I7" s="65"/>
      <c r="J7" s="69" t="s">
        <v>111</v>
      </c>
      <c r="K7" s="70" t="s">
        <v>687</v>
      </c>
      <c r="L7" s="71">
        <v>0</v>
      </c>
      <c r="M7" s="65"/>
      <c r="N7" s="69" t="s">
        <v>111</v>
      </c>
      <c r="O7" s="70" t="s">
        <v>547</v>
      </c>
      <c r="P7" s="71">
        <v>3</v>
      </c>
      <c r="Q7" s="20"/>
      <c r="R7" s="5"/>
    </row>
    <row r="8" spans="1:18" ht="12.75" customHeight="1">
      <c r="A8" s="20"/>
      <c r="B8" s="69" t="s">
        <v>111</v>
      </c>
      <c r="C8" s="70" t="s">
        <v>386</v>
      </c>
      <c r="D8" s="71">
        <v>6</v>
      </c>
      <c r="E8" s="65"/>
      <c r="F8" s="69" t="s">
        <v>111</v>
      </c>
      <c r="G8" s="70" t="s">
        <v>617</v>
      </c>
      <c r="H8" s="71">
        <v>0</v>
      </c>
      <c r="I8" s="65"/>
      <c r="J8" s="69" t="s">
        <v>111</v>
      </c>
      <c r="K8" s="70" t="s">
        <v>503</v>
      </c>
      <c r="L8" s="71">
        <v>6</v>
      </c>
      <c r="M8" s="65"/>
      <c r="N8" s="69" t="s">
        <v>111</v>
      </c>
      <c r="O8" s="70" t="s">
        <v>300</v>
      </c>
      <c r="P8" s="71">
        <v>9</v>
      </c>
      <c r="Q8" s="20"/>
    </row>
    <row r="9" spans="1:18" ht="12.75" customHeight="1">
      <c r="A9" s="20"/>
      <c r="B9" s="69" t="s">
        <v>112</v>
      </c>
      <c r="C9" s="70" t="s">
        <v>199</v>
      </c>
      <c r="D9" s="71">
        <v>3</v>
      </c>
      <c r="E9" s="65"/>
      <c r="F9" s="69" t="s">
        <v>112</v>
      </c>
      <c r="G9" s="70" t="s">
        <v>200</v>
      </c>
      <c r="H9" s="71">
        <v>0</v>
      </c>
      <c r="I9" s="65"/>
      <c r="J9" s="69" t="s">
        <v>112</v>
      </c>
      <c r="K9" s="70" t="s">
        <v>206</v>
      </c>
      <c r="L9" s="71">
        <v>0</v>
      </c>
      <c r="M9" s="65"/>
      <c r="N9" s="69" t="s">
        <v>112</v>
      </c>
      <c r="O9" s="70" t="s">
        <v>226</v>
      </c>
      <c r="P9" s="71">
        <v>6</v>
      </c>
      <c r="Q9" s="20"/>
      <c r="R9" s="5"/>
    </row>
    <row r="10" spans="1:18" ht="12.75" customHeight="1">
      <c r="A10" s="20"/>
      <c r="B10" s="69" t="s">
        <v>112</v>
      </c>
      <c r="C10" s="70" t="s">
        <v>346</v>
      </c>
      <c r="D10" s="71">
        <v>0</v>
      </c>
      <c r="E10" s="65"/>
      <c r="F10" s="69" t="s">
        <v>112</v>
      </c>
      <c r="G10" s="70" t="s">
        <v>342</v>
      </c>
      <c r="H10" s="71">
        <v>0</v>
      </c>
      <c r="I10" s="65"/>
      <c r="J10" s="69" t="s">
        <v>112</v>
      </c>
      <c r="K10" s="70" t="s">
        <v>580</v>
      </c>
      <c r="L10" s="71">
        <v>0</v>
      </c>
      <c r="M10" s="65"/>
      <c r="N10" s="69" t="s">
        <v>112</v>
      </c>
      <c r="O10" s="70" t="s">
        <v>407</v>
      </c>
      <c r="P10" s="71">
        <v>0</v>
      </c>
      <c r="Q10" s="20"/>
    </row>
    <row r="11" spans="1:18" ht="12.75" customHeight="1">
      <c r="A11" s="20"/>
      <c r="B11" s="69" t="s">
        <v>112</v>
      </c>
      <c r="C11" s="70" t="s">
        <v>248</v>
      </c>
      <c r="D11" s="71">
        <v>0</v>
      </c>
      <c r="E11" s="65"/>
      <c r="F11" s="69" t="s">
        <v>112</v>
      </c>
      <c r="G11" s="70" t="s">
        <v>685</v>
      </c>
      <c r="H11" s="71">
        <v>0</v>
      </c>
      <c r="I11" s="65"/>
      <c r="J11" s="69" t="s">
        <v>112</v>
      </c>
      <c r="K11" s="70" t="s">
        <v>403</v>
      </c>
      <c r="L11" s="71">
        <v>0</v>
      </c>
      <c r="M11" s="65"/>
      <c r="N11" s="69" t="s">
        <v>112</v>
      </c>
      <c r="O11" s="70" t="s">
        <v>758</v>
      </c>
      <c r="P11" s="71">
        <v>0</v>
      </c>
      <c r="Q11" s="20"/>
      <c r="R11" s="5"/>
    </row>
    <row r="12" spans="1:18" ht="12.75" customHeight="1">
      <c r="A12" s="20"/>
      <c r="B12" s="69" t="s">
        <v>113</v>
      </c>
      <c r="C12" s="49" t="s">
        <v>242</v>
      </c>
      <c r="D12" s="71">
        <v>8</v>
      </c>
      <c r="E12" s="65"/>
      <c r="F12" s="69" t="s">
        <v>113</v>
      </c>
      <c r="G12" s="70" t="s">
        <v>268</v>
      </c>
      <c r="H12" s="71">
        <v>3</v>
      </c>
      <c r="I12" s="65"/>
      <c r="J12" s="69" t="s">
        <v>113</v>
      </c>
      <c r="K12" s="70" t="s">
        <v>237</v>
      </c>
      <c r="L12" s="71">
        <v>6</v>
      </c>
      <c r="M12" s="65"/>
      <c r="N12" s="69" t="s">
        <v>113</v>
      </c>
      <c r="O12" s="70" t="s">
        <v>288</v>
      </c>
      <c r="P12" s="71">
        <v>5</v>
      </c>
      <c r="Q12" s="20"/>
    </row>
    <row r="13" spans="1:18" ht="12.75" customHeight="1">
      <c r="A13" s="20"/>
      <c r="B13" s="69" t="s">
        <v>114</v>
      </c>
      <c r="C13" s="70" t="s">
        <v>568</v>
      </c>
      <c r="D13" s="71">
        <v>0</v>
      </c>
      <c r="E13" s="65"/>
      <c r="F13" s="69" t="s">
        <v>114</v>
      </c>
      <c r="G13" s="70" t="s">
        <v>478</v>
      </c>
      <c r="H13" s="71">
        <v>0</v>
      </c>
      <c r="I13" s="65"/>
      <c r="J13" s="69" t="s">
        <v>114</v>
      </c>
      <c r="K13" s="70" t="s">
        <v>616</v>
      </c>
      <c r="L13" s="71">
        <v>0</v>
      </c>
      <c r="M13" s="65"/>
      <c r="N13" s="69" t="s">
        <v>114</v>
      </c>
      <c r="O13" s="70" t="s">
        <v>526</v>
      </c>
      <c r="P13" s="71">
        <v>0</v>
      </c>
      <c r="Q13" s="20"/>
      <c r="R13" s="5"/>
    </row>
    <row r="14" spans="1:18" ht="12.75" customHeight="1">
      <c r="A14" s="20"/>
      <c r="B14" s="69"/>
      <c r="C14" s="72" t="s">
        <v>28</v>
      </c>
      <c r="D14" s="73">
        <f>SUM(D6:D13)</f>
        <v>20</v>
      </c>
      <c r="E14" s="65"/>
      <c r="F14" s="69"/>
      <c r="G14" s="74" t="s">
        <v>28</v>
      </c>
      <c r="H14" s="73">
        <f>SUM(H6:H13)</f>
        <v>12</v>
      </c>
      <c r="I14" s="65"/>
      <c r="J14" s="69"/>
      <c r="K14" s="72" t="s">
        <v>28</v>
      </c>
      <c r="L14" s="73">
        <f>SUM(L6:L13)</f>
        <v>24</v>
      </c>
      <c r="M14" s="65"/>
      <c r="N14" s="69"/>
      <c r="O14" s="72" t="s">
        <v>28</v>
      </c>
      <c r="P14" s="73">
        <f>SUM(P6:P13)</f>
        <v>32</v>
      </c>
      <c r="Q14" s="20"/>
    </row>
    <row r="15" spans="1:18" ht="12.75" customHeight="1">
      <c r="A15" s="20"/>
      <c r="B15" s="65"/>
      <c r="C15" s="65"/>
      <c r="D15" s="75"/>
      <c r="E15" s="65"/>
      <c r="F15" s="65"/>
      <c r="G15" s="65"/>
      <c r="H15" s="75"/>
      <c r="I15" s="65"/>
      <c r="J15" s="65"/>
      <c r="K15" s="76"/>
      <c r="L15" s="75"/>
      <c r="M15" s="65"/>
      <c r="N15" s="65"/>
      <c r="O15" s="65"/>
      <c r="P15" s="75"/>
      <c r="Q15" s="20"/>
      <c r="R15" s="5"/>
    </row>
    <row r="16" spans="1:18" ht="12.75" customHeight="1">
      <c r="A16" s="20"/>
      <c r="B16" s="589" t="str">
        <f>'Team Totals'!$A$19</f>
        <v>Dogs</v>
      </c>
      <c r="C16" s="590"/>
      <c r="D16" s="68" t="s">
        <v>460</v>
      </c>
      <c r="E16" s="65"/>
      <c r="F16" s="589" t="s">
        <v>162</v>
      </c>
      <c r="G16" s="590"/>
      <c r="H16" s="68" t="s">
        <v>460</v>
      </c>
      <c r="I16" s="65"/>
      <c r="J16" s="589" t="str">
        <f>'Team Totals'!$A$13</f>
        <v>Gamblers</v>
      </c>
      <c r="K16" s="590"/>
      <c r="L16" s="68" t="s">
        <v>460</v>
      </c>
      <c r="M16" s="65"/>
      <c r="N16" s="589" t="str">
        <f>'Team Totals'!$A$5</f>
        <v>Grenadiers</v>
      </c>
      <c r="O16" s="590"/>
      <c r="P16" s="405" t="s">
        <v>460</v>
      </c>
      <c r="Q16" s="20"/>
    </row>
    <row r="17" spans="1:18" ht="12.75" customHeight="1">
      <c r="A17" s="20"/>
      <c r="B17" s="69" t="s">
        <v>110</v>
      </c>
      <c r="C17" s="70" t="s">
        <v>442</v>
      </c>
      <c r="D17" s="71">
        <v>3</v>
      </c>
      <c r="E17" s="65"/>
      <c r="F17" s="69" t="s">
        <v>110</v>
      </c>
      <c r="G17" s="70" t="s">
        <v>270</v>
      </c>
      <c r="H17" s="71">
        <v>0</v>
      </c>
      <c r="I17" s="65"/>
      <c r="J17" s="69" t="s">
        <v>110</v>
      </c>
      <c r="K17" s="70" t="s">
        <v>251</v>
      </c>
      <c r="L17" s="71">
        <v>6</v>
      </c>
      <c r="M17" s="65"/>
      <c r="N17" s="69" t="s">
        <v>110</v>
      </c>
      <c r="O17" s="70" t="s">
        <v>207</v>
      </c>
      <c r="P17" s="71">
        <v>3</v>
      </c>
      <c r="Q17" s="20"/>
      <c r="R17" s="46"/>
    </row>
    <row r="18" spans="1:18" ht="12.75" customHeight="1">
      <c r="A18" s="20"/>
      <c r="B18" s="69" t="s">
        <v>111</v>
      </c>
      <c r="C18" s="70" t="s">
        <v>210</v>
      </c>
      <c r="D18" s="71">
        <v>0</v>
      </c>
      <c r="E18" s="65"/>
      <c r="F18" s="69" t="s">
        <v>111</v>
      </c>
      <c r="G18" s="70" t="s">
        <v>252</v>
      </c>
      <c r="H18" s="71">
        <v>12</v>
      </c>
      <c r="I18" s="65"/>
      <c r="J18" s="69" t="s">
        <v>111</v>
      </c>
      <c r="K18" s="70" t="s">
        <v>391</v>
      </c>
      <c r="L18" s="71">
        <v>6</v>
      </c>
      <c r="M18" s="65"/>
      <c r="N18" s="69" t="s">
        <v>111</v>
      </c>
      <c r="O18" s="70" t="s">
        <v>255</v>
      </c>
      <c r="P18" s="71">
        <v>6</v>
      </c>
      <c r="Q18" s="20"/>
      <c r="R18" s="46"/>
    </row>
    <row r="19" spans="1:18" ht="12.75" customHeight="1">
      <c r="A19" s="20"/>
      <c r="B19" s="69" t="s">
        <v>111</v>
      </c>
      <c r="C19" s="70" t="s">
        <v>271</v>
      </c>
      <c r="D19" s="71">
        <v>0</v>
      </c>
      <c r="E19" s="65"/>
      <c r="F19" s="69" t="s">
        <v>111</v>
      </c>
      <c r="G19" s="70" t="s">
        <v>430</v>
      </c>
      <c r="H19" s="71">
        <v>0</v>
      </c>
      <c r="I19" s="65"/>
      <c r="J19" s="69" t="s">
        <v>111</v>
      </c>
      <c r="K19" s="70" t="s">
        <v>222</v>
      </c>
      <c r="L19" s="71">
        <v>6</v>
      </c>
      <c r="M19" s="65"/>
      <c r="N19" s="69" t="s">
        <v>111</v>
      </c>
      <c r="O19" s="70" t="s">
        <v>543</v>
      </c>
      <c r="P19" s="71">
        <v>0</v>
      </c>
      <c r="Q19" s="20"/>
      <c r="R19" s="46"/>
    </row>
    <row r="20" spans="1:18" ht="12.75" customHeight="1">
      <c r="A20" s="20"/>
      <c r="B20" s="69" t="s">
        <v>112</v>
      </c>
      <c r="C20" s="70" t="s">
        <v>279</v>
      </c>
      <c r="D20" s="71">
        <v>0</v>
      </c>
      <c r="E20" s="65"/>
      <c r="F20" s="69" t="s">
        <v>112</v>
      </c>
      <c r="G20" s="70" t="s">
        <v>228</v>
      </c>
      <c r="H20" s="71">
        <v>0</v>
      </c>
      <c r="I20" s="65"/>
      <c r="J20" s="69" t="s">
        <v>112</v>
      </c>
      <c r="K20" s="70" t="s">
        <v>298</v>
      </c>
      <c r="L20" s="71">
        <v>0</v>
      </c>
      <c r="M20" s="65"/>
      <c r="N20" s="69" t="s">
        <v>112</v>
      </c>
      <c r="O20" s="70" t="s">
        <v>297</v>
      </c>
      <c r="P20" s="71">
        <v>0</v>
      </c>
      <c r="Q20" s="20"/>
      <c r="R20" s="46"/>
    </row>
    <row r="21" spans="1:18" ht="12.75" customHeight="1">
      <c r="A21" s="20"/>
      <c r="B21" s="69" t="s">
        <v>112</v>
      </c>
      <c r="C21" s="70" t="s">
        <v>349</v>
      </c>
      <c r="D21" s="71">
        <v>6</v>
      </c>
      <c r="E21" s="65"/>
      <c r="F21" s="69" t="s">
        <v>112</v>
      </c>
      <c r="G21" s="70" t="s">
        <v>435</v>
      </c>
      <c r="H21" s="71">
        <v>0</v>
      </c>
      <c r="I21" s="65"/>
      <c r="J21" s="69" t="s">
        <v>112</v>
      </c>
      <c r="K21" s="70" t="s">
        <v>275</v>
      </c>
      <c r="L21" s="71">
        <v>3</v>
      </c>
      <c r="M21" s="65"/>
      <c r="N21" s="69" t="s">
        <v>112</v>
      </c>
      <c r="O21" s="70" t="s">
        <v>266</v>
      </c>
      <c r="P21" s="71">
        <v>3</v>
      </c>
      <c r="Q21" s="20"/>
      <c r="R21" s="46"/>
    </row>
    <row r="22" spans="1:18" ht="12.75" customHeight="1">
      <c r="A22" s="20"/>
      <c r="B22" s="69" t="s">
        <v>112</v>
      </c>
      <c r="C22" s="70" t="s">
        <v>303</v>
      </c>
      <c r="D22" s="71">
        <v>0</v>
      </c>
      <c r="E22" s="65"/>
      <c r="F22" s="69" t="s">
        <v>112</v>
      </c>
      <c r="G22" s="70" t="s">
        <v>433</v>
      </c>
      <c r="H22" s="71">
        <v>0</v>
      </c>
      <c r="I22" s="65"/>
      <c r="J22" s="69" t="s">
        <v>112</v>
      </c>
      <c r="K22" s="70" t="s">
        <v>393</v>
      </c>
      <c r="L22" s="71">
        <v>0</v>
      </c>
      <c r="M22" s="65"/>
      <c r="N22" s="69" t="s">
        <v>112</v>
      </c>
      <c r="O22" s="70" t="s">
        <v>463</v>
      </c>
      <c r="P22" s="71">
        <v>0</v>
      </c>
      <c r="Q22" s="20"/>
      <c r="R22" s="46"/>
    </row>
    <row r="23" spans="1:18" ht="12.75" customHeight="1">
      <c r="A23" s="20"/>
      <c r="B23" s="69" t="s">
        <v>113</v>
      </c>
      <c r="C23" s="70" t="s">
        <v>293</v>
      </c>
      <c r="D23" s="71">
        <v>11</v>
      </c>
      <c r="E23" s="65"/>
      <c r="F23" s="69" t="s">
        <v>113</v>
      </c>
      <c r="G23" s="70" t="s">
        <v>437</v>
      </c>
      <c r="H23" s="71">
        <v>7</v>
      </c>
      <c r="I23" s="65"/>
      <c r="J23" s="69" t="s">
        <v>113</v>
      </c>
      <c r="K23" s="70" t="s">
        <v>544</v>
      </c>
      <c r="L23" s="71">
        <v>10</v>
      </c>
      <c r="M23" s="65"/>
      <c r="N23" s="69" t="s">
        <v>113</v>
      </c>
      <c r="O23" s="70" t="s">
        <v>229</v>
      </c>
      <c r="P23" s="71">
        <v>5</v>
      </c>
      <c r="Q23" s="20"/>
      <c r="R23" s="46"/>
    </row>
    <row r="24" spans="1:18" ht="12.75" customHeight="1">
      <c r="A24" s="20"/>
      <c r="B24" s="69" t="s">
        <v>114</v>
      </c>
      <c r="C24" s="70" t="s">
        <v>314</v>
      </c>
      <c r="D24" s="71">
        <v>0</v>
      </c>
      <c r="E24" s="65"/>
      <c r="F24" s="69" t="s">
        <v>114</v>
      </c>
      <c r="G24" s="70" t="s">
        <v>480</v>
      </c>
      <c r="H24" s="71">
        <v>0</v>
      </c>
      <c r="I24" s="65"/>
      <c r="J24" s="69" t="s">
        <v>114</v>
      </c>
      <c r="K24" s="70" t="s">
        <v>613</v>
      </c>
      <c r="L24" s="71">
        <v>0</v>
      </c>
      <c r="M24" s="65"/>
      <c r="N24" s="69" t="s">
        <v>114</v>
      </c>
      <c r="O24" s="70" t="s">
        <v>459</v>
      </c>
      <c r="P24" s="71">
        <v>6</v>
      </c>
      <c r="Q24" s="20"/>
      <c r="R24" s="46"/>
    </row>
    <row r="25" spans="1:18" ht="12.75" customHeight="1">
      <c r="A25" s="20"/>
      <c r="B25" s="69"/>
      <c r="C25" s="72" t="s">
        <v>28</v>
      </c>
      <c r="D25" s="73">
        <f>SUM(D17:D24)</f>
        <v>20</v>
      </c>
      <c r="E25" s="65"/>
      <c r="F25" s="69"/>
      <c r="G25" s="74" t="s">
        <v>28</v>
      </c>
      <c r="H25" s="73">
        <f>SUM(H17:H24)</f>
        <v>19</v>
      </c>
      <c r="I25" s="65"/>
      <c r="J25" s="69"/>
      <c r="K25" s="72" t="s">
        <v>28</v>
      </c>
      <c r="L25" s="73">
        <f>SUM(L17:L24)</f>
        <v>31</v>
      </c>
      <c r="M25" s="65"/>
      <c r="N25" s="69"/>
      <c r="O25" s="72" t="s">
        <v>28</v>
      </c>
      <c r="P25" s="73">
        <f>SUM(P17:P24)</f>
        <v>23</v>
      </c>
      <c r="Q25" s="20"/>
    </row>
    <row r="26" spans="1:18" ht="12.75" customHeight="1">
      <c r="A26" s="20"/>
      <c r="B26" s="65"/>
      <c r="C26" s="65"/>
      <c r="D26" s="75"/>
      <c r="E26" s="65"/>
      <c r="F26" s="65"/>
      <c r="G26" s="65"/>
      <c r="H26" s="75"/>
      <c r="I26" s="65"/>
      <c r="J26" s="65"/>
      <c r="K26" s="65"/>
      <c r="L26" s="75"/>
      <c r="M26" s="65"/>
      <c r="N26" s="65"/>
      <c r="O26" s="65"/>
      <c r="P26" s="75"/>
      <c r="Q26" s="20"/>
      <c r="R26" s="5"/>
    </row>
    <row r="27" spans="1:18" ht="12.75" customHeight="1">
      <c r="A27" s="20"/>
      <c r="B27" s="589" t="s">
        <v>159</v>
      </c>
      <c r="C27" s="590"/>
      <c r="D27" s="405" t="s">
        <v>460</v>
      </c>
      <c r="E27" s="65"/>
      <c r="F27" s="589" t="s">
        <v>24</v>
      </c>
      <c r="G27" s="590"/>
      <c r="H27" s="405" t="s">
        <v>460</v>
      </c>
      <c r="I27" s="65"/>
      <c r="J27" s="602" t="s">
        <v>19</v>
      </c>
      <c r="K27" s="603"/>
      <c r="L27" s="68" t="s">
        <v>460</v>
      </c>
      <c r="M27" s="65"/>
      <c r="N27" s="589" t="s">
        <v>84</v>
      </c>
      <c r="O27" s="590"/>
      <c r="P27" s="68" t="s">
        <v>460</v>
      </c>
      <c r="Q27" s="20"/>
      <c r="R27" s="5"/>
    </row>
    <row r="28" spans="1:18" ht="12.75" customHeight="1">
      <c r="A28" s="20"/>
      <c r="B28" s="69" t="s">
        <v>110</v>
      </c>
      <c r="C28" s="70" t="s">
        <v>230</v>
      </c>
      <c r="D28" s="71">
        <v>3</v>
      </c>
      <c r="E28" s="65"/>
      <c r="F28" s="69" t="s">
        <v>110</v>
      </c>
      <c r="G28" s="70" t="s">
        <v>263</v>
      </c>
      <c r="H28" s="71">
        <v>6</v>
      </c>
      <c r="I28" s="65"/>
      <c r="J28" s="69" t="s">
        <v>110</v>
      </c>
      <c r="K28" s="70" t="s">
        <v>422</v>
      </c>
      <c r="L28" s="71">
        <v>0</v>
      </c>
      <c r="M28" s="65"/>
      <c r="N28" s="69" t="s">
        <v>110</v>
      </c>
      <c r="O28" s="70" t="s">
        <v>396</v>
      </c>
      <c r="P28" s="71">
        <v>9</v>
      </c>
      <c r="Q28" s="20"/>
      <c r="R28" s="4"/>
    </row>
    <row r="29" spans="1:18" ht="12.75" customHeight="1">
      <c r="A29" s="20"/>
      <c r="B29" s="69" t="s">
        <v>111</v>
      </c>
      <c r="C29" s="70" t="s">
        <v>254</v>
      </c>
      <c r="D29" s="71">
        <v>0</v>
      </c>
      <c r="E29" s="65"/>
      <c r="F29" s="69" t="s">
        <v>111</v>
      </c>
      <c r="G29" s="70" t="s">
        <v>201</v>
      </c>
      <c r="H29" s="71">
        <v>0</v>
      </c>
      <c r="I29" s="65"/>
      <c r="J29" s="69" t="s">
        <v>111</v>
      </c>
      <c r="K29" s="70" t="s">
        <v>259</v>
      </c>
      <c r="L29" s="71">
        <v>6</v>
      </c>
      <c r="M29" s="65"/>
      <c r="N29" s="69" t="s">
        <v>111</v>
      </c>
      <c r="O29" s="70" t="s">
        <v>274</v>
      </c>
      <c r="P29" s="71">
        <v>0</v>
      </c>
      <c r="Q29" s="20"/>
      <c r="R29" s="4"/>
    </row>
    <row r="30" spans="1:18" ht="12.75" customHeight="1">
      <c r="A30" s="20"/>
      <c r="B30" s="69" t="s">
        <v>111</v>
      </c>
      <c r="C30" s="70" t="s">
        <v>284</v>
      </c>
      <c r="D30" s="71">
        <v>6</v>
      </c>
      <c r="E30" s="65"/>
      <c r="F30" s="69" t="s">
        <v>111</v>
      </c>
      <c r="G30" s="70" t="s">
        <v>446</v>
      </c>
      <c r="H30" s="71">
        <v>12</v>
      </c>
      <c r="I30" s="65"/>
      <c r="J30" s="69" t="s">
        <v>111</v>
      </c>
      <c r="K30" s="70" t="s">
        <v>204</v>
      </c>
      <c r="L30" s="71">
        <v>0</v>
      </c>
      <c r="M30" s="65"/>
      <c r="N30" s="69" t="s">
        <v>111</v>
      </c>
      <c r="O30" s="70" t="s">
        <v>218</v>
      </c>
      <c r="P30" s="71">
        <v>0</v>
      </c>
      <c r="Q30" s="20"/>
      <c r="R30" s="4"/>
    </row>
    <row r="31" spans="1:18" ht="12.75" customHeight="1">
      <c r="A31" s="20"/>
      <c r="B31" s="69" t="s">
        <v>112</v>
      </c>
      <c r="C31" s="70" t="s">
        <v>208</v>
      </c>
      <c r="D31" s="71">
        <v>3</v>
      </c>
      <c r="E31" s="65"/>
      <c r="F31" s="69" t="s">
        <v>112</v>
      </c>
      <c r="G31" s="70" t="s">
        <v>267</v>
      </c>
      <c r="H31" s="71">
        <v>0</v>
      </c>
      <c r="I31" s="65"/>
      <c r="J31" s="69" t="s">
        <v>112</v>
      </c>
      <c r="K31" s="70" t="s">
        <v>260</v>
      </c>
      <c r="L31" s="71">
        <v>3</v>
      </c>
      <c r="M31" s="65"/>
      <c r="N31" s="69" t="s">
        <v>112</v>
      </c>
      <c r="O31" s="70" t="s">
        <v>281</v>
      </c>
      <c r="P31" s="71">
        <v>0</v>
      </c>
      <c r="Q31" s="20"/>
      <c r="R31" s="4"/>
    </row>
    <row r="32" spans="1:18" ht="12.75" customHeight="1">
      <c r="A32" s="20"/>
      <c r="B32" s="69" t="s">
        <v>112</v>
      </c>
      <c r="C32" s="70" t="s">
        <v>261</v>
      </c>
      <c r="D32" s="71">
        <v>0</v>
      </c>
      <c r="E32" s="65"/>
      <c r="F32" s="69" t="s">
        <v>112</v>
      </c>
      <c r="G32" s="70" t="s">
        <v>447</v>
      </c>
      <c r="H32" s="71">
        <v>3</v>
      </c>
      <c r="I32" s="65"/>
      <c r="J32" s="69" t="s">
        <v>112</v>
      </c>
      <c r="K32" s="70" t="s">
        <v>419</v>
      </c>
      <c r="L32" s="71">
        <v>0</v>
      </c>
      <c r="M32" s="65"/>
      <c r="N32" s="69" t="s">
        <v>112</v>
      </c>
      <c r="O32" s="70" t="s">
        <v>311</v>
      </c>
      <c r="P32" s="71">
        <v>0</v>
      </c>
      <c r="Q32" s="20"/>
      <c r="R32" s="54"/>
    </row>
    <row r="33" spans="1:19" ht="12.75" customHeight="1">
      <c r="A33" s="20"/>
      <c r="B33" s="69" t="s">
        <v>112</v>
      </c>
      <c r="C33" s="70" t="s">
        <v>411</v>
      </c>
      <c r="D33" s="71">
        <v>1</v>
      </c>
      <c r="E33" s="65"/>
      <c r="F33" s="69" t="s">
        <v>112</v>
      </c>
      <c r="G33" s="70" t="s">
        <v>227</v>
      </c>
      <c r="H33" s="71">
        <v>6</v>
      </c>
      <c r="I33" s="65"/>
      <c r="J33" s="69" t="s">
        <v>112</v>
      </c>
      <c r="K33" s="70" t="s">
        <v>257</v>
      </c>
      <c r="L33" s="71">
        <v>3</v>
      </c>
      <c r="M33" s="65"/>
      <c r="N33" s="69" t="s">
        <v>112</v>
      </c>
      <c r="O33" s="70" t="s">
        <v>220</v>
      </c>
      <c r="P33" s="71">
        <v>0</v>
      </c>
      <c r="Q33" s="20"/>
      <c r="R33" s="4"/>
    </row>
    <row r="34" spans="1:19" ht="12.75" customHeight="1">
      <c r="A34" s="20"/>
      <c r="B34" s="69" t="s">
        <v>113</v>
      </c>
      <c r="C34" s="70" t="s">
        <v>196</v>
      </c>
      <c r="D34" s="71">
        <v>7</v>
      </c>
      <c r="E34" s="65"/>
      <c r="F34" s="69" t="s">
        <v>113</v>
      </c>
      <c r="G34" s="70" t="s">
        <v>348</v>
      </c>
      <c r="H34" s="71">
        <v>8</v>
      </c>
      <c r="I34" s="65"/>
      <c r="J34" s="69" t="s">
        <v>113</v>
      </c>
      <c r="K34" s="70" t="s">
        <v>305</v>
      </c>
      <c r="L34" s="71">
        <v>3</v>
      </c>
      <c r="M34" s="65"/>
      <c r="N34" s="69" t="s">
        <v>113</v>
      </c>
      <c r="O34" s="70" t="s">
        <v>577</v>
      </c>
      <c r="P34" s="71">
        <v>19</v>
      </c>
      <c r="Q34" s="20"/>
      <c r="R34" s="4"/>
    </row>
    <row r="35" spans="1:19" ht="12.75" customHeight="1">
      <c r="A35" s="20"/>
      <c r="B35" s="69" t="s">
        <v>114</v>
      </c>
      <c r="C35" s="70" t="s">
        <v>466</v>
      </c>
      <c r="D35" s="71">
        <v>0</v>
      </c>
      <c r="E35" s="65"/>
      <c r="F35" s="69" t="s">
        <v>114</v>
      </c>
      <c r="G35" s="70" t="s">
        <v>483</v>
      </c>
      <c r="H35" s="71">
        <v>0</v>
      </c>
      <c r="I35" s="65"/>
      <c r="J35" s="69" t="s">
        <v>114</v>
      </c>
      <c r="K35" s="70" t="s">
        <v>578</v>
      </c>
      <c r="L35" s="71">
        <v>0</v>
      </c>
      <c r="M35" s="65"/>
      <c r="N35" s="69" t="s">
        <v>114</v>
      </c>
      <c r="O35" s="70" t="s">
        <v>481</v>
      </c>
      <c r="P35" s="71">
        <v>0</v>
      </c>
      <c r="Q35" s="20"/>
      <c r="R35" s="4"/>
    </row>
    <row r="36" spans="1:19" ht="12.75" customHeight="1">
      <c r="A36" s="20"/>
      <c r="B36" s="69"/>
      <c r="C36" s="72" t="s">
        <v>28</v>
      </c>
      <c r="D36" s="73">
        <f>SUM(D28:D35)</f>
        <v>20</v>
      </c>
      <c r="E36" s="65"/>
      <c r="F36" s="69"/>
      <c r="G36" s="72" t="s">
        <v>28</v>
      </c>
      <c r="H36" s="73">
        <f>SUM(H28:H35)</f>
        <v>35</v>
      </c>
      <c r="I36" s="65"/>
      <c r="J36" s="69"/>
      <c r="K36" s="72" t="s">
        <v>28</v>
      </c>
      <c r="L36" s="73">
        <f>SUM(L28:L35)</f>
        <v>15</v>
      </c>
      <c r="M36" s="65"/>
      <c r="N36" s="364"/>
      <c r="O36" s="74" t="s">
        <v>28</v>
      </c>
      <c r="P36" s="73">
        <f>SUM(P28:P35)</f>
        <v>28</v>
      </c>
      <c r="Q36" s="20"/>
    </row>
    <row r="37" spans="1:19" ht="12.75" customHeight="1">
      <c r="A37" s="20"/>
      <c r="B37" s="65"/>
      <c r="C37" s="65"/>
      <c r="D37" s="75"/>
      <c r="E37" s="65"/>
      <c r="F37" s="65"/>
      <c r="G37" s="64"/>
      <c r="H37" s="75"/>
      <c r="I37" s="65"/>
      <c r="J37" s="65"/>
      <c r="K37" s="64"/>
      <c r="L37" s="78"/>
      <c r="M37" s="65"/>
      <c r="N37" s="65"/>
      <c r="O37" s="64"/>
      <c r="P37" s="75"/>
      <c r="Q37" s="20"/>
    </row>
    <row r="38" spans="1:19" ht="12.75" customHeight="1">
      <c r="A38" s="20"/>
      <c r="B38" s="606" t="s">
        <v>58</v>
      </c>
      <c r="C38" s="607"/>
      <c r="D38" s="68" t="s">
        <v>460</v>
      </c>
      <c r="E38" s="65"/>
      <c r="F38" s="604" t="str">
        <f>'Team Totals'!$A$28</f>
        <v>Bandits</v>
      </c>
      <c r="G38" s="605"/>
      <c r="H38" s="68" t="s">
        <v>460</v>
      </c>
      <c r="I38" s="65"/>
      <c r="J38" s="604" t="str">
        <f>'Team Totals'!$A$14</f>
        <v>Bellcows</v>
      </c>
      <c r="K38" s="605"/>
      <c r="L38" s="68" t="s">
        <v>460</v>
      </c>
      <c r="M38" s="65"/>
      <c r="N38" s="599" t="s">
        <v>160</v>
      </c>
      <c r="O38" s="599"/>
      <c r="P38" s="68" t="s">
        <v>460</v>
      </c>
      <c r="Q38" s="39"/>
      <c r="R38" s="38"/>
      <c r="S38" s="14"/>
    </row>
    <row r="39" spans="1:19" ht="12.75" customHeight="1">
      <c r="A39" s="20"/>
      <c r="B39" s="79" t="s">
        <v>110</v>
      </c>
      <c r="C39" s="80" t="s">
        <v>283</v>
      </c>
      <c r="D39" s="71">
        <v>9</v>
      </c>
      <c r="E39" s="65"/>
      <c r="F39" s="69" t="s">
        <v>110</v>
      </c>
      <c r="G39" s="70" t="s">
        <v>221</v>
      </c>
      <c r="H39" s="71">
        <v>12</v>
      </c>
      <c r="I39" s="65"/>
      <c r="J39" s="69" t="s">
        <v>110</v>
      </c>
      <c r="K39" s="70" t="s">
        <v>269</v>
      </c>
      <c r="L39" s="71">
        <v>0</v>
      </c>
      <c r="M39" s="65"/>
      <c r="N39" s="69" t="s">
        <v>110</v>
      </c>
      <c r="O39" s="70" t="s">
        <v>302</v>
      </c>
      <c r="P39" s="71">
        <v>7</v>
      </c>
      <c r="Q39" s="39"/>
      <c r="R39" s="38"/>
      <c r="S39" s="22"/>
    </row>
    <row r="40" spans="1:19" ht="12.75" customHeight="1">
      <c r="A40" s="20"/>
      <c r="B40" s="79" t="s">
        <v>111</v>
      </c>
      <c r="C40" s="80" t="s">
        <v>306</v>
      </c>
      <c r="D40" s="71">
        <v>0</v>
      </c>
      <c r="E40" s="65"/>
      <c r="F40" s="69" t="s">
        <v>111</v>
      </c>
      <c r="G40" s="70" t="s">
        <v>310</v>
      </c>
      <c r="H40" s="71">
        <v>0</v>
      </c>
      <c r="I40" s="65"/>
      <c r="J40" s="69" t="s">
        <v>111</v>
      </c>
      <c r="K40" s="70" t="s">
        <v>454</v>
      </c>
      <c r="L40" s="71">
        <v>0</v>
      </c>
      <c r="M40" s="65"/>
      <c r="N40" s="69" t="s">
        <v>111</v>
      </c>
      <c r="O40" s="70" t="s">
        <v>264</v>
      </c>
      <c r="P40" s="71">
        <v>6</v>
      </c>
      <c r="Q40" s="55"/>
      <c r="R40" s="20"/>
      <c r="S40" s="56"/>
    </row>
    <row r="41" spans="1:19" ht="12.75" customHeight="1">
      <c r="A41" s="20"/>
      <c r="B41" s="79" t="s">
        <v>111</v>
      </c>
      <c r="C41" s="80" t="s">
        <v>415</v>
      </c>
      <c r="D41" s="71">
        <v>0</v>
      </c>
      <c r="E41" s="65"/>
      <c r="F41" s="69" t="s">
        <v>111</v>
      </c>
      <c r="G41" s="70" t="s">
        <v>423</v>
      </c>
      <c r="H41" s="71">
        <v>0</v>
      </c>
      <c r="I41" s="65"/>
      <c r="J41" s="69" t="s">
        <v>111</v>
      </c>
      <c r="K41" s="70" t="s">
        <v>455</v>
      </c>
      <c r="L41" s="71">
        <v>0</v>
      </c>
      <c r="M41" s="65"/>
      <c r="N41" s="69" t="s">
        <v>111</v>
      </c>
      <c r="O41" s="70" t="s">
        <v>224</v>
      </c>
      <c r="P41" s="71">
        <v>9</v>
      </c>
      <c r="Q41" s="55"/>
      <c r="R41" s="20"/>
      <c r="S41" s="56"/>
    </row>
    <row r="42" spans="1:19" ht="12.75" customHeight="1">
      <c r="A42" s="20"/>
      <c r="B42" s="79" t="s">
        <v>112</v>
      </c>
      <c r="C42" s="80" t="s">
        <v>286</v>
      </c>
      <c r="D42" s="71">
        <v>0</v>
      </c>
      <c r="E42" s="65"/>
      <c r="F42" s="69" t="s">
        <v>112</v>
      </c>
      <c r="G42" s="70" t="s">
        <v>426</v>
      </c>
      <c r="H42" s="71">
        <v>0</v>
      </c>
      <c r="I42" s="65"/>
      <c r="J42" s="69" t="s">
        <v>112</v>
      </c>
      <c r="K42" s="70" t="s">
        <v>285</v>
      </c>
      <c r="L42" s="71">
        <v>3</v>
      </c>
      <c r="M42" s="65"/>
      <c r="N42" s="69" t="s">
        <v>112</v>
      </c>
      <c r="O42" s="70" t="s">
        <v>296</v>
      </c>
      <c r="P42" s="71">
        <v>3</v>
      </c>
      <c r="Q42" s="55"/>
      <c r="R42" s="20"/>
      <c r="S42" s="57"/>
    </row>
    <row r="43" spans="1:19" ht="12.75" customHeight="1">
      <c r="A43" s="20"/>
      <c r="B43" s="79" t="s">
        <v>112</v>
      </c>
      <c r="C43" s="80" t="s">
        <v>418</v>
      </c>
      <c r="D43" s="71">
        <v>0</v>
      </c>
      <c r="E43" s="65"/>
      <c r="F43" s="69" t="s">
        <v>112</v>
      </c>
      <c r="G43" s="70" t="s">
        <v>427</v>
      </c>
      <c r="H43" s="71">
        <v>0</v>
      </c>
      <c r="I43" s="65"/>
      <c r="J43" s="69" t="s">
        <v>112</v>
      </c>
      <c r="K43" s="70" t="s">
        <v>457</v>
      </c>
      <c r="L43" s="71">
        <v>0</v>
      </c>
      <c r="M43" s="65"/>
      <c r="N43" s="69" t="s">
        <v>112</v>
      </c>
      <c r="O43" s="70" t="s">
        <v>240</v>
      </c>
      <c r="P43" s="71">
        <v>3</v>
      </c>
      <c r="Q43" s="55"/>
      <c r="R43" s="20"/>
      <c r="S43" s="57"/>
    </row>
    <row r="44" spans="1:19" ht="12.75" customHeight="1">
      <c r="A44" s="20"/>
      <c r="B44" s="79" t="s">
        <v>112</v>
      </c>
      <c r="C44" s="80" t="s">
        <v>280</v>
      </c>
      <c r="D44" s="71">
        <v>9</v>
      </c>
      <c r="E44" s="65"/>
      <c r="F44" s="69" t="s">
        <v>112</v>
      </c>
      <c r="G44" s="70" t="s">
        <v>301</v>
      </c>
      <c r="H44" s="71">
        <v>0</v>
      </c>
      <c r="I44" s="65"/>
      <c r="J44" s="69" t="s">
        <v>112</v>
      </c>
      <c r="K44" s="70" t="s">
        <v>276</v>
      </c>
      <c r="L44" s="71">
        <v>0</v>
      </c>
      <c r="M44" s="65"/>
      <c r="N44" s="69" t="s">
        <v>112</v>
      </c>
      <c r="O44" s="70" t="s">
        <v>451</v>
      </c>
      <c r="P44" s="71">
        <v>0</v>
      </c>
      <c r="Q44" s="55"/>
      <c r="R44" s="20"/>
      <c r="S44" s="57"/>
    </row>
    <row r="45" spans="1:19" ht="12.75" customHeight="1">
      <c r="A45" s="20"/>
      <c r="B45" s="79" t="s">
        <v>113</v>
      </c>
      <c r="C45" s="80" t="s">
        <v>307</v>
      </c>
      <c r="D45" s="71">
        <v>13</v>
      </c>
      <c r="E45" s="65"/>
      <c r="F45" s="69" t="s">
        <v>113</v>
      </c>
      <c r="G45" s="70" t="s">
        <v>198</v>
      </c>
      <c r="H45" s="71">
        <v>8</v>
      </c>
      <c r="I45" s="65"/>
      <c r="J45" s="69" t="s">
        <v>113</v>
      </c>
      <c r="K45" s="70" t="s">
        <v>262</v>
      </c>
      <c r="L45" s="71">
        <v>10</v>
      </c>
      <c r="M45" s="65"/>
      <c r="N45" s="69" t="s">
        <v>113</v>
      </c>
      <c r="O45" s="70" t="s">
        <v>489</v>
      </c>
      <c r="P45" s="71">
        <v>0</v>
      </c>
      <c r="Q45" s="55"/>
      <c r="R45" s="20"/>
      <c r="S45" s="57"/>
    </row>
    <row r="46" spans="1:19" ht="12.75" customHeight="1">
      <c r="A46" s="20"/>
      <c r="B46" s="79" t="s">
        <v>114</v>
      </c>
      <c r="C46" s="80" t="s">
        <v>488</v>
      </c>
      <c r="D46" s="71">
        <v>0</v>
      </c>
      <c r="E46" s="65"/>
      <c r="F46" s="69" t="s">
        <v>114</v>
      </c>
      <c r="G46" s="70" t="s">
        <v>482</v>
      </c>
      <c r="H46" s="71">
        <v>6</v>
      </c>
      <c r="I46" s="65"/>
      <c r="J46" s="69" t="s">
        <v>114</v>
      </c>
      <c r="K46" s="70" t="s">
        <v>479</v>
      </c>
      <c r="L46" s="71">
        <v>0</v>
      </c>
      <c r="M46" s="65"/>
      <c r="N46" s="69" t="s">
        <v>114</v>
      </c>
      <c r="O46" s="70" t="s">
        <v>485</v>
      </c>
      <c r="P46" s="71">
        <v>6</v>
      </c>
      <c r="Q46" s="55"/>
      <c r="R46" s="20"/>
      <c r="S46" s="57"/>
    </row>
    <row r="47" spans="1:19" ht="12.75" customHeight="1">
      <c r="A47" s="20"/>
      <c r="B47" s="69"/>
      <c r="C47" s="72" t="s">
        <v>28</v>
      </c>
      <c r="D47" s="73">
        <f>SUM(D39:D46)</f>
        <v>31</v>
      </c>
      <c r="E47" s="65"/>
      <c r="F47" s="69"/>
      <c r="G47" s="72" t="s">
        <v>28</v>
      </c>
      <c r="H47" s="73">
        <f>SUM(H39:H46)</f>
        <v>26</v>
      </c>
      <c r="I47" s="65"/>
      <c r="J47" s="69"/>
      <c r="K47" s="72" t="s">
        <v>28</v>
      </c>
      <c r="L47" s="73">
        <f>SUM(L39:L46)</f>
        <v>13</v>
      </c>
      <c r="M47" s="65"/>
      <c r="N47" s="69"/>
      <c r="O47" s="72" t="s">
        <v>28</v>
      </c>
      <c r="P47" s="73">
        <f>SUM(P39:P46)</f>
        <v>34</v>
      </c>
      <c r="Q47" s="55"/>
      <c r="R47" s="20"/>
      <c r="S47" s="57"/>
    </row>
    <row r="48" spans="1:19" ht="12.75" customHeight="1">
      <c r="A48" s="2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55"/>
      <c r="R48" s="20"/>
      <c r="S48" s="57"/>
    </row>
    <row r="49" spans="1:20" ht="12.75" customHeight="1">
      <c r="A49" s="20"/>
      <c r="B49" s="601" t="s">
        <v>31</v>
      </c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82" t="s">
        <v>77</v>
      </c>
      <c r="P49" s="83"/>
      <c r="Q49" s="55"/>
      <c r="R49" s="20"/>
      <c r="S49" s="57"/>
    </row>
    <row r="50" spans="1:20" ht="12.75" customHeight="1">
      <c r="A50" s="20"/>
      <c r="B50" s="455"/>
      <c r="C50" s="84" t="s">
        <v>84</v>
      </c>
      <c r="D50" s="85">
        <f>P36</f>
        <v>28</v>
      </c>
      <c r="E50" s="86"/>
      <c r="F50" s="87" t="s">
        <v>32</v>
      </c>
      <c r="G50" s="84" t="s">
        <v>470</v>
      </c>
      <c r="H50" s="85">
        <f>P47</f>
        <v>34</v>
      </c>
      <c r="I50" s="86"/>
      <c r="J50" s="251" t="s">
        <v>83</v>
      </c>
      <c r="K50" s="84" t="s">
        <v>379</v>
      </c>
      <c r="L50" s="85">
        <f>H47</f>
        <v>26</v>
      </c>
      <c r="M50" s="86"/>
      <c r="N50" s="480" t="s">
        <v>83</v>
      </c>
      <c r="O50" s="84" t="s">
        <v>159</v>
      </c>
      <c r="P50" s="88">
        <f>D36</f>
        <v>20</v>
      </c>
      <c r="Q50" s="55"/>
      <c r="R50" s="614"/>
      <c r="S50" s="614"/>
      <c r="T50" s="614"/>
    </row>
    <row r="51" spans="1:20" ht="12.75" customHeight="1">
      <c r="A51" s="20"/>
      <c r="B51" s="456" t="s">
        <v>32</v>
      </c>
      <c r="C51" s="89" t="s">
        <v>756</v>
      </c>
      <c r="D51" s="90">
        <f>D47</f>
        <v>31</v>
      </c>
      <c r="E51" s="90"/>
      <c r="F51" s="99"/>
      <c r="G51" s="89" t="s">
        <v>20</v>
      </c>
      <c r="H51" s="90">
        <f>L14</f>
        <v>24</v>
      </c>
      <c r="I51" s="91"/>
      <c r="J51" s="89"/>
      <c r="K51" s="89" t="s">
        <v>609</v>
      </c>
      <c r="L51" s="90">
        <f>P25</f>
        <v>23</v>
      </c>
      <c r="M51" s="91"/>
      <c r="N51" s="304"/>
      <c r="O51" s="89" t="s">
        <v>719</v>
      </c>
      <c r="P51" s="94">
        <f>L36</f>
        <v>15</v>
      </c>
      <c r="Q51" s="55"/>
      <c r="R51" s="614"/>
      <c r="S51" s="614"/>
      <c r="T51" s="614"/>
    </row>
    <row r="52" spans="1:20" ht="12.75" customHeight="1">
      <c r="A52" s="20"/>
      <c r="B52" s="457"/>
      <c r="C52" s="16"/>
      <c r="D52" s="16"/>
      <c r="E52" s="91"/>
      <c r="F52" s="460"/>
      <c r="G52" s="16"/>
      <c r="H52" s="16"/>
      <c r="I52" s="91"/>
      <c r="J52" s="91"/>
      <c r="K52" s="16"/>
      <c r="L52" s="90"/>
      <c r="M52" s="91"/>
      <c r="N52" s="476"/>
      <c r="O52" s="16"/>
      <c r="P52" s="254"/>
      <c r="Q52" s="55"/>
      <c r="R52" s="614"/>
      <c r="S52" s="614"/>
      <c r="T52" s="614"/>
    </row>
    <row r="53" spans="1:20" ht="12.75" customHeight="1">
      <c r="A53" s="20"/>
      <c r="B53" s="458"/>
      <c r="C53" s="89" t="s">
        <v>21</v>
      </c>
      <c r="D53" s="90">
        <f>D25</f>
        <v>20</v>
      </c>
      <c r="E53" s="91"/>
      <c r="F53" s="99" t="s">
        <v>32</v>
      </c>
      <c r="G53" s="89" t="s">
        <v>471</v>
      </c>
      <c r="H53" s="90">
        <f>H36</f>
        <v>35</v>
      </c>
      <c r="I53" s="91"/>
      <c r="J53" s="304"/>
      <c r="K53" s="89" t="s">
        <v>161</v>
      </c>
      <c r="L53" s="90">
        <f>L47</f>
        <v>13</v>
      </c>
      <c r="M53" s="91"/>
      <c r="N53" s="304" t="s">
        <v>32</v>
      </c>
      <c r="O53" s="89" t="s">
        <v>535</v>
      </c>
      <c r="P53" s="94">
        <f>H25</f>
        <v>19</v>
      </c>
      <c r="Q53" s="20"/>
      <c r="R53" s="614"/>
      <c r="S53" s="614"/>
      <c r="T53" s="614"/>
    </row>
    <row r="54" spans="1:20" ht="12.75" customHeight="1">
      <c r="A54" s="20"/>
      <c r="B54" s="459" t="s">
        <v>32</v>
      </c>
      <c r="C54" s="100" t="s">
        <v>757</v>
      </c>
      <c r="D54" s="101">
        <f>P14</f>
        <v>32</v>
      </c>
      <c r="E54" s="100"/>
      <c r="F54" s="305"/>
      <c r="G54" s="100" t="s">
        <v>115</v>
      </c>
      <c r="H54" s="101">
        <f>D14</f>
        <v>20</v>
      </c>
      <c r="I54" s="233"/>
      <c r="J54" s="148" t="s">
        <v>32</v>
      </c>
      <c r="K54" s="100" t="s">
        <v>755</v>
      </c>
      <c r="L54" s="101">
        <f>L25</f>
        <v>31</v>
      </c>
      <c r="M54" s="233"/>
      <c r="N54" s="305"/>
      <c r="O54" s="100" t="s">
        <v>155</v>
      </c>
      <c r="P54" s="102">
        <f>H14</f>
        <v>12</v>
      </c>
      <c r="Q54" s="20"/>
      <c r="R54" s="614"/>
      <c r="S54" s="614"/>
      <c r="T54" s="614"/>
    </row>
    <row r="55" spans="1:20" ht="12.75" customHeight="1">
      <c r="A55" s="20"/>
      <c r="B55" s="65"/>
      <c r="C55" s="65"/>
      <c r="D55" s="65"/>
      <c r="E55" s="65"/>
      <c r="F55" s="65"/>
      <c r="G55" s="65"/>
      <c r="H55" s="65"/>
      <c r="I55" s="65"/>
      <c r="J55" s="103"/>
      <c r="K55" s="103"/>
      <c r="L55" s="65"/>
      <c r="M55" s="65"/>
      <c r="N55" s="65"/>
      <c r="O55" s="65"/>
      <c r="P55" s="65"/>
      <c r="Q55" s="20"/>
      <c r="R55" s="614"/>
      <c r="S55" s="614"/>
      <c r="T55" s="614"/>
    </row>
    <row r="56" spans="1:20" ht="12.75" customHeight="1">
      <c r="A56" s="20"/>
      <c r="B56" s="594" t="s">
        <v>132</v>
      </c>
      <c r="C56" s="595"/>
      <c r="D56" s="105" t="s">
        <v>29</v>
      </c>
      <c r="E56" s="65"/>
      <c r="F56" s="104" t="s">
        <v>33</v>
      </c>
      <c r="G56" s="106"/>
      <c r="H56" s="106"/>
      <c r="I56" s="106"/>
      <c r="J56" s="106"/>
      <c r="K56" s="106"/>
      <c r="L56" s="105"/>
      <c r="M56" s="107"/>
      <c r="N56" s="104" t="s">
        <v>59</v>
      </c>
      <c r="O56" s="106"/>
      <c r="P56" s="105"/>
      <c r="Q56" s="20"/>
      <c r="R56" s="614"/>
      <c r="S56" s="614"/>
      <c r="T56" s="614"/>
    </row>
    <row r="57" spans="1:20" ht="12.75" customHeight="1">
      <c r="A57" s="20"/>
      <c r="B57" s="108" t="s">
        <v>24</v>
      </c>
      <c r="C57" s="109"/>
      <c r="D57" s="81">
        <f>$H$36</f>
        <v>35</v>
      </c>
      <c r="E57" s="65"/>
      <c r="F57" s="596" t="s">
        <v>772</v>
      </c>
      <c r="G57" s="597"/>
      <c r="H57" s="597"/>
      <c r="I57" s="597"/>
      <c r="J57" s="597"/>
      <c r="K57" s="597"/>
      <c r="L57" s="598"/>
      <c r="M57" s="112"/>
      <c r="N57" s="113" t="s">
        <v>181</v>
      </c>
      <c r="O57" s="89"/>
      <c r="P57" s="97"/>
      <c r="Q57" s="20"/>
      <c r="R57" s="614"/>
      <c r="S57" s="614"/>
      <c r="T57" s="614"/>
    </row>
    <row r="58" spans="1:20" ht="12.75" customHeight="1">
      <c r="A58" s="20"/>
      <c r="B58" s="108" t="s">
        <v>160</v>
      </c>
      <c r="C58" s="109"/>
      <c r="D58" s="81">
        <f>$P$47</f>
        <v>34</v>
      </c>
      <c r="E58" s="65"/>
      <c r="F58" s="596" t="s">
        <v>773</v>
      </c>
      <c r="G58" s="597"/>
      <c r="H58" s="597"/>
      <c r="I58" s="597"/>
      <c r="J58" s="597"/>
      <c r="K58" s="597"/>
      <c r="L58" s="598"/>
      <c r="M58" s="112"/>
      <c r="N58" s="95" t="s">
        <v>113</v>
      </c>
      <c r="O58" s="91" t="s">
        <v>577</v>
      </c>
      <c r="P58" s="97">
        <f>MAX(D6:D12,H6:H12,L6:L12,P6:P12,D17:D23,H17:H23,L17:L23,P17:P23,D28:D34,H28:H34,L28:L34,P28:P34,D39:D45,H39:H45,L39:L45,P39:P45)</f>
        <v>19</v>
      </c>
      <c r="Q58" s="20"/>
    </row>
    <row r="59" spans="1:20" ht="12.75" customHeight="1">
      <c r="A59" s="20"/>
      <c r="B59" s="108" t="s">
        <v>26</v>
      </c>
      <c r="C59" s="109"/>
      <c r="D59" s="81">
        <f>$P$14</f>
        <v>32</v>
      </c>
      <c r="E59" s="65"/>
      <c r="F59" s="596" t="s">
        <v>774</v>
      </c>
      <c r="G59" s="597"/>
      <c r="H59" s="597"/>
      <c r="I59" s="597"/>
      <c r="J59" s="597"/>
      <c r="K59" s="597"/>
      <c r="L59" s="598"/>
      <c r="M59" s="112"/>
      <c r="N59" s="113" t="s">
        <v>182</v>
      </c>
      <c r="O59" s="89"/>
      <c r="P59" s="97"/>
      <c r="Q59" s="20"/>
    </row>
    <row r="60" spans="1:20" ht="12.75" customHeight="1">
      <c r="A60" s="20"/>
      <c r="B60" s="108" t="s">
        <v>25</v>
      </c>
      <c r="C60" s="109"/>
      <c r="D60" s="81">
        <f>$L$25</f>
        <v>31</v>
      </c>
      <c r="E60" s="65"/>
      <c r="F60" s="596" t="s">
        <v>775</v>
      </c>
      <c r="G60" s="597"/>
      <c r="H60" s="597"/>
      <c r="I60" s="597"/>
      <c r="J60" s="597"/>
      <c r="K60" s="597"/>
      <c r="L60" s="598"/>
      <c r="M60" s="112"/>
      <c r="N60" s="95" t="s">
        <v>24</v>
      </c>
      <c r="O60" s="89"/>
      <c r="P60" s="97">
        <f>MAX(D14,H14,L14,P14,D25,H25,L25,P25,D36,H36,L36,P36,D47,H47,L47,P47)</f>
        <v>35</v>
      </c>
      <c r="Q60" s="20"/>
    </row>
    <row r="61" spans="1:20" ht="12.75" customHeight="1">
      <c r="A61" s="20"/>
      <c r="B61" s="108" t="s">
        <v>58</v>
      </c>
      <c r="C61" s="109"/>
      <c r="D61" s="81">
        <f>$D$47</f>
        <v>31</v>
      </c>
      <c r="E61" s="65"/>
      <c r="F61" s="596" t="s">
        <v>776</v>
      </c>
      <c r="G61" s="597"/>
      <c r="H61" s="597"/>
      <c r="I61" s="597"/>
      <c r="J61" s="597"/>
      <c r="K61" s="597"/>
      <c r="L61" s="598"/>
      <c r="M61" s="112"/>
      <c r="N61" s="113" t="s">
        <v>183</v>
      </c>
      <c r="O61" s="91"/>
      <c r="P61" s="97"/>
      <c r="Q61" s="20"/>
    </row>
    <row r="62" spans="1:20" ht="12.75" customHeight="1">
      <c r="A62" s="20"/>
      <c r="B62" s="108" t="s">
        <v>84</v>
      </c>
      <c r="C62" s="109"/>
      <c r="D62" s="81">
        <f>$P$36</f>
        <v>28</v>
      </c>
      <c r="E62" s="65"/>
      <c r="F62" s="596" t="s">
        <v>777</v>
      </c>
      <c r="G62" s="597"/>
      <c r="H62" s="597"/>
      <c r="I62" s="597"/>
      <c r="J62" s="597"/>
      <c r="K62" s="597"/>
      <c r="L62" s="598"/>
      <c r="M62" s="112"/>
      <c r="N62" s="95" t="s">
        <v>155</v>
      </c>
      <c r="O62" s="89"/>
      <c r="P62" s="97">
        <f>MIN(D14,H14,L14,P14,D25,H25,L25,P25,D36,H36,L36,P36,D47,H47,L47,P47)</f>
        <v>12</v>
      </c>
      <c r="Q62" s="20"/>
    </row>
    <row r="63" spans="1:20" ht="12.75" customHeight="1">
      <c r="A63" s="20"/>
      <c r="B63" s="108" t="s">
        <v>379</v>
      </c>
      <c r="C63" s="109"/>
      <c r="D63" s="81">
        <f>$H$47</f>
        <v>26</v>
      </c>
      <c r="E63" s="65"/>
      <c r="F63" s="596" t="s">
        <v>778</v>
      </c>
      <c r="G63" s="597"/>
      <c r="H63" s="597"/>
      <c r="I63" s="597"/>
      <c r="J63" s="597"/>
      <c r="K63" s="597"/>
      <c r="L63" s="598"/>
      <c r="M63" s="112"/>
      <c r="N63" s="113" t="s">
        <v>212</v>
      </c>
      <c r="O63" s="91"/>
      <c r="P63" s="94"/>
      <c r="Q63" s="20"/>
    </row>
    <row r="64" spans="1:20" ht="12.75" customHeight="1">
      <c r="A64" s="20"/>
      <c r="B64" s="108" t="s">
        <v>20</v>
      </c>
      <c r="C64" s="109"/>
      <c r="D64" s="81">
        <f>$L$14</f>
        <v>24</v>
      </c>
      <c r="E64" s="65"/>
      <c r="F64" s="596" t="s">
        <v>779</v>
      </c>
      <c r="G64" s="597"/>
      <c r="H64" s="597"/>
      <c r="I64" s="597"/>
      <c r="J64" s="597"/>
      <c r="K64" s="597"/>
      <c r="L64" s="598"/>
      <c r="M64" s="112"/>
      <c r="N64" s="232" t="s">
        <v>19</v>
      </c>
      <c r="O64" s="233"/>
      <c r="P64" s="114">
        <v>-10</v>
      </c>
      <c r="Q64" s="20"/>
    </row>
    <row r="65" spans="1:31" ht="12.75" customHeight="1">
      <c r="A65" s="20"/>
      <c r="B65" s="108" t="s">
        <v>120</v>
      </c>
      <c r="C65" s="109"/>
      <c r="D65" s="81">
        <f>$P$25</f>
        <v>23</v>
      </c>
      <c r="E65" s="65"/>
      <c r="F65" s="596" t="s">
        <v>780</v>
      </c>
      <c r="G65" s="597"/>
      <c r="H65" s="597"/>
      <c r="I65" s="597"/>
      <c r="J65" s="597"/>
      <c r="K65" s="597"/>
      <c r="L65" s="598"/>
      <c r="M65" s="112"/>
      <c r="N65" s="65"/>
      <c r="O65" s="65"/>
      <c r="P65" s="65"/>
      <c r="Q65" s="20"/>
    </row>
    <row r="66" spans="1:31" ht="12.75" customHeight="1">
      <c r="A66" s="20"/>
      <c r="B66" s="108" t="s">
        <v>159</v>
      </c>
      <c r="C66" s="109"/>
      <c r="D66" s="81">
        <f>$D$36</f>
        <v>20</v>
      </c>
      <c r="E66" s="65"/>
      <c r="F66" s="596" t="s">
        <v>781</v>
      </c>
      <c r="G66" s="597"/>
      <c r="H66" s="597"/>
      <c r="I66" s="597"/>
      <c r="J66" s="597"/>
      <c r="K66" s="597"/>
      <c r="L66" s="598"/>
      <c r="M66" s="112"/>
      <c r="N66" s="104" t="s">
        <v>133</v>
      </c>
      <c r="O66" s="106"/>
      <c r="P66" s="115"/>
      <c r="Q66" s="20"/>
    </row>
    <row r="67" spans="1:31" ht="12.75" customHeight="1">
      <c r="A67" s="20"/>
      <c r="B67" s="108" t="s">
        <v>21</v>
      </c>
      <c r="C67" s="109"/>
      <c r="D67" s="81">
        <f>$D$25</f>
        <v>20</v>
      </c>
      <c r="E67" s="65"/>
      <c r="F67" s="611" t="s">
        <v>782</v>
      </c>
      <c r="G67" s="612"/>
      <c r="H67" s="612"/>
      <c r="I67" s="612"/>
      <c r="J67" s="612"/>
      <c r="K67" s="612"/>
      <c r="L67" s="627"/>
      <c r="M67" s="112"/>
      <c r="N67" s="617" t="s">
        <v>763</v>
      </c>
      <c r="O67" s="618"/>
      <c r="P67" s="619"/>
      <c r="Q67" s="20"/>
      <c r="R67" s="368"/>
      <c r="S67" s="369"/>
      <c r="T67" s="266"/>
      <c r="U67" s="149"/>
      <c r="V67" s="89"/>
      <c r="W67" s="90"/>
      <c r="X67" s="91"/>
      <c r="Y67" s="149"/>
      <c r="Z67" s="89"/>
      <c r="AA67" s="90"/>
      <c r="AB67" s="91"/>
      <c r="AC67" s="239"/>
      <c r="AD67" s="89"/>
      <c r="AE67" s="90"/>
    </row>
    <row r="68" spans="1:31" ht="12.75" customHeight="1">
      <c r="A68" s="20"/>
      <c r="B68" s="108" t="s">
        <v>115</v>
      </c>
      <c r="C68" s="109"/>
      <c r="D68" s="81">
        <f>$D$14</f>
        <v>20</v>
      </c>
      <c r="E68" s="65"/>
      <c r="F68" s="596" t="s">
        <v>783</v>
      </c>
      <c r="G68" s="597"/>
      <c r="H68" s="597"/>
      <c r="I68" s="597"/>
      <c r="J68" s="597"/>
      <c r="K68" s="597"/>
      <c r="L68" s="598"/>
      <c r="M68" s="112"/>
      <c r="N68" s="613" t="s">
        <v>762</v>
      </c>
      <c r="O68" s="614"/>
      <c r="P68" s="615"/>
      <c r="Q68" s="20"/>
      <c r="R68" s="368"/>
      <c r="S68" s="369"/>
      <c r="T68" s="266"/>
      <c r="U68" s="242"/>
      <c r="V68" s="89"/>
      <c r="W68" s="90"/>
      <c r="X68" s="91"/>
      <c r="Y68" s="250"/>
      <c r="Z68" s="89"/>
      <c r="AA68" s="90"/>
      <c r="AB68" s="91"/>
      <c r="AC68" s="99"/>
      <c r="AD68" s="89"/>
      <c r="AE68" s="90"/>
    </row>
    <row r="69" spans="1:31" ht="12.75" customHeight="1">
      <c r="A69" s="20"/>
      <c r="B69" s="108" t="s">
        <v>162</v>
      </c>
      <c r="C69" s="109"/>
      <c r="D69" s="81">
        <f>$H$25</f>
        <v>19</v>
      </c>
      <c r="E69" s="65"/>
      <c r="F69" s="596" t="s">
        <v>784</v>
      </c>
      <c r="G69" s="597"/>
      <c r="H69" s="597"/>
      <c r="I69" s="597"/>
      <c r="J69" s="597"/>
      <c r="K69" s="597"/>
      <c r="L69" s="598"/>
      <c r="M69" s="112"/>
      <c r="N69" s="613" t="s">
        <v>764</v>
      </c>
      <c r="O69" s="614"/>
      <c r="P69" s="615"/>
      <c r="Q69" s="20"/>
      <c r="R69" s="368"/>
      <c r="S69" s="369"/>
      <c r="T69" s="266"/>
      <c r="U69" s="96"/>
      <c r="V69" s="16"/>
      <c r="W69" s="16"/>
      <c r="X69" s="91"/>
      <c r="Y69" s="96"/>
      <c r="Z69" s="16"/>
      <c r="AA69" s="16"/>
      <c r="AB69" s="91"/>
      <c r="AC69" s="91"/>
      <c r="AD69" s="125"/>
      <c r="AE69" s="125"/>
    </row>
    <row r="70" spans="1:31" ht="12.75" customHeight="1">
      <c r="A70" s="20"/>
      <c r="B70" s="108" t="s">
        <v>19</v>
      </c>
      <c r="C70" s="109"/>
      <c r="D70" s="81">
        <f>$L$36</f>
        <v>15</v>
      </c>
      <c r="E70" s="65"/>
      <c r="F70" s="596" t="s">
        <v>785</v>
      </c>
      <c r="G70" s="597"/>
      <c r="H70" s="597"/>
      <c r="I70" s="597"/>
      <c r="J70" s="597"/>
      <c r="K70" s="597"/>
      <c r="L70" s="598"/>
      <c r="M70" s="112"/>
      <c r="N70" s="613" t="s">
        <v>765</v>
      </c>
      <c r="O70" s="614"/>
      <c r="P70" s="615"/>
      <c r="Q70" s="20"/>
      <c r="R70" s="368"/>
      <c r="S70" s="369"/>
      <c r="T70" s="266"/>
      <c r="U70" s="242"/>
      <c r="V70" s="89"/>
      <c r="W70" s="90"/>
      <c r="X70" s="91"/>
      <c r="Y70" s="149"/>
      <c r="Z70" s="89"/>
      <c r="AA70" s="90"/>
      <c r="AB70" s="91"/>
      <c r="AC70" s="99"/>
      <c r="AD70" s="89"/>
      <c r="AE70" s="90"/>
    </row>
    <row r="71" spans="1:31" ht="12.75" customHeight="1">
      <c r="A71" s="20"/>
      <c r="B71" s="108" t="s">
        <v>161</v>
      </c>
      <c r="C71" s="109"/>
      <c r="D71" s="81">
        <f>$L$47</f>
        <v>13</v>
      </c>
      <c r="E71" s="65"/>
      <c r="F71" s="596" t="s">
        <v>786</v>
      </c>
      <c r="G71" s="597"/>
      <c r="H71" s="597"/>
      <c r="I71" s="597"/>
      <c r="J71" s="597"/>
      <c r="K71" s="597"/>
      <c r="L71" s="598"/>
      <c r="M71" s="112"/>
      <c r="N71" s="613" t="s">
        <v>767</v>
      </c>
      <c r="O71" s="614"/>
      <c r="P71" s="615"/>
      <c r="Q71" s="20"/>
      <c r="R71" s="368"/>
      <c r="S71" s="369"/>
      <c r="T71" s="266"/>
      <c r="U71" s="99"/>
      <c r="V71" s="89"/>
      <c r="W71" s="90"/>
      <c r="X71" s="91"/>
      <c r="Y71" s="98"/>
      <c r="Z71" s="89"/>
      <c r="AA71" s="90"/>
      <c r="AB71" s="91"/>
      <c r="AC71" s="242"/>
      <c r="AD71" s="89"/>
      <c r="AE71" s="90"/>
    </row>
    <row r="72" spans="1:31" ht="12.75" customHeight="1">
      <c r="A72" s="20"/>
      <c r="B72" s="108" t="s">
        <v>155</v>
      </c>
      <c r="C72" s="109"/>
      <c r="D72" s="81">
        <f>$H$14</f>
        <v>12</v>
      </c>
      <c r="E72" s="65"/>
      <c r="F72" s="596" t="s">
        <v>787</v>
      </c>
      <c r="G72" s="597"/>
      <c r="H72" s="597"/>
      <c r="I72" s="597"/>
      <c r="J72" s="597"/>
      <c r="K72" s="597"/>
      <c r="L72" s="598"/>
      <c r="M72" s="112"/>
      <c r="N72" s="613" t="s">
        <v>769</v>
      </c>
      <c r="O72" s="614"/>
      <c r="P72" s="615"/>
      <c r="Q72" s="20"/>
      <c r="R72" s="368"/>
      <c r="S72" s="369"/>
      <c r="T72" s="266"/>
    </row>
    <row r="73" spans="1:31" ht="12.75" customHeight="1">
      <c r="A73" s="20"/>
      <c r="B73" s="112"/>
      <c r="C73" s="112"/>
      <c r="D73" s="112"/>
      <c r="E73" s="112"/>
      <c r="M73" s="112"/>
      <c r="N73" s="613" t="s">
        <v>766</v>
      </c>
      <c r="O73" s="614"/>
      <c r="P73" s="615"/>
      <c r="Q73" s="20"/>
      <c r="R73" s="368"/>
      <c r="S73" s="369"/>
      <c r="T73" s="266"/>
    </row>
    <row r="74" spans="1:31" ht="12.75" customHeight="1">
      <c r="A74" s="20"/>
      <c r="B74" s="608" t="s">
        <v>119</v>
      </c>
      <c r="C74" s="609"/>
      <c r="D74" s="610"/>
      <c r="E74" s="112"/>
      <c r="F74" s="234" t="s">
        <v>83</v>
      </c>
      <c r="G74" s="641" t="s">
        <v>60</v>
      </c>
      <c r="H74" s="642"/>
      <c r="I74" s="237">
        <v>2</v>
      </c>
      <c r="J74" s="237">
        <f>'wk7'!J74+I74</f>
        <v>27</v>
      </c>
      <c r="K74" s="640" t="s">
        <v>789</v>
      </c>
      <c r="L74" s="640"/>
      <c r="M74" s="65"/>
      <c r="N74" s="624" t="s">
        <v>768</v>
      </c>
      <c r="O74" s="625"/>
      <c r="P74" s="626"/>
      <c r="Q74" s="20"/>
      <c r="R74" s="368"/>
      <c r="S74" s="369"/>
      <c r="T74" s="266"/>
    </row>
    <row r="75" spans="1:31" ht="12.75" customHeight="1">
      <c r="A75" s="20"/>
      <c r="B75" s="110" t="s">
        <v>501</v>
      </c>
      <c r="C75" s="111"/>
      <c r="D75" s="116">
        <f>MAX('Team Totals'!$T$8,'Team Totals'!$T$15,'Team Totals'!$T$22,'Team Totals'!$T$29)</f>
        <v>2118</v>
      </c>
      <c r="E75" s="112"/>
      <c r="F75" s="117" t="s">
        <v>32</v>
      </c>
      <c r="G75" s="653" t="s">
        <v>61</v>
      </c>
      <c r="H75" s="654"/>
      <c r="I75" s="120">
        <v>6</v>
      </c>
      <c r="J75" s="120">
        <f>'wk7'!J75+I75</f>
        <v>37</v>
      </c>
      <c r="K75" s="640" t="s">
        <v>788</v>
      </c>
      <c r="L75" s="640"/>
      <c r="M75" s="65"/>
      <c r="N75" s="621" t="str">
        <f>'wk9'!$B$3</f>
        <v>OFF: DET, SEA, TB &amp; WAS</v>
      </c>
      <c r="O75" s="622"/>
      <c r="P75" s="623"/>
      <c r="Q75" s="20"/>
    </row>
    <row r="76" spans="1:31">
      <c r="A76" s="2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0"/>
      <c r="N76" s="20"/>
      <c r="O76" s="20"/>
      <c r="P76" s="20"/>
      <c r="Q76" s="20"/>
    </row>
  </sheetData>
  <sortState xmlns:xlrd2="http://schemas.microsoft.com/office/spreadsheetml/2017/richdata2" ref="B57:D72">
    <sortCondition descending="1" ref="D72"/>
  </sortState>
  <mergeCells count="58">
    <mergeCell ref="F1:L2"/>
    <mergeCell ref="G75:H75"/>
    <mergeCell ref="K75:L75"/>
    <mergeCell ref="F71:L71"/>
    <mergeCell ref="G74:H74"/>
    <mergeCell ref="K74:L74"/>
    <mergeCell ref="F64:L64"/>
    <mergeCell ref="F65:L65"/>
    <mergeCell ref="F68:L68"/>
    <mergeCell ref="F72:L72"/>
    <mergeCell ref="F67:L67"/>
    <mergeCell ref="N70:P70"/>
    <mergeCell ref="N69:P69"/>
    <mergeCell ref="N68:P68"/>
    <mergeCell ref="F61:L61"/>
    <mergeCell ref="F62:L62"/>
    <mergeCell ref="F66:L66"/>
    <mergeCell ref="F70:L70"/>
    <mergeCell ref="F69:L69"/>
    <mergeCell ref="F63:L63"/>
    <mergeCell ref="N75:P75"/>
    <mergeCell ref="N71:P71"/>
    <mergeCell ref="N72:P72"/>
    <mergeCell ref="N73:P73"/>
    <mergeCell ref="N74:P74"/>
    <mergeCell ref="B1:C1"/>
    <mergeCell ref="N67:P67"/>
    <mergeCell ref="B56:C56"/>
    <mergeCell ref="J38:K38"/>
    <mergeCell ref="B49:N49"/>
    <mergeCell ref="J5:K5"/>
    <mergeCell ref="J16:K16"/>
    <mergeCell ref="B38:C38"/>
    <mergeCell ref="B27:C27"/>
    <mergeCell ref="B4:D4"/>
    <mergeCell ref="N16:O16"/>
    <mergeCell ref="F27:G27"/>
    <mergeCell ref="J27:K27"/>
    <mergeCell ref="N27:O27"/>
    <mergeCell ref="F38:G38"/>
    <mergeCell ref="N38:O38"/>
    <mergeCell ref="B74:D74"/>
    <mergeCell ref="B5:C5"/>
    <mergeCell ref="F5:G5"/>
    <mergeCell ref="B16:C16"/>
    <mergeCell ref="F16:G16"/>
    <mergeCell ref="F59:L59"/>
    <mergeCell ref="F60:L60"/>
    <mergeCell ref="F57:L57"/>
    <mergeCell ref="F58:L58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Team Totals</vt:lpstr>
      <vt:lpstr>wk1</vt:lpstr>
      <vt:lpstr>wk2</vt:lpstr>
      <vt:lpstr>wk3</vt:lpstr>
      <vt:lpstr>wk4</vt:lpstr>
      <vt:lpstr>wk5</vt:lpstr>
      <vt:lpstr>wk6</vt:lpstr>
      <vt:lpstr>wk7</vt:lpstr>
      <vt:lpstr>wk8</vt:lpstr>
      <vt:lpstr>wk9</vt:lpstr>
      <vt:lpstr>wk10</vt:lpstr>
      <vt:lpstr>wk11</vt:lpstr>
      <vt:lpstr>wk12</vt:lpstr>
      <vt:lpstr>wk13</vt:lpstr>
      <vt:lpstr>wk14</vt:lpstr>
      <vt:lpstr>wk15</vt:lpstr>
      <vt:lpstr>wk16</vt:lpstr>
      <vt:lpstr>wk17</vt:lpstr>
      <vt:lpstr>wk18</vt:lpstr>
      <vt:lpstr>Roster Totals</vt:lpstr>
      <vt:lpstr>2021 Schedule</vt:lpstr>
      <vt:lpstr>Misc.</vt:lpstr>
      <vt:lpstr>'wk16'!OLE_LINK1</vt:lpstr>
      <vt:lpstr>'wk1'!Print_Area</vt:lpstr>
      <vt:lpstr>'wk10'!Print_Area</vt:lpstr>
      <vt:lpstr>'wk11'!Print_Area</vt:lpstr>
      <vt:lpstr>'wk12'!Print_Area</vt:lpstr>
      <vt:lpstr>'wk13'!Print_Area</vt:lpstr>
      <vt:lpstr>'wk14'!Print_Area</vt:lpstr>
      <vt:lpstr>'wk15'!Print_Area</vt:lpstr>
      <vt:lpstr>'wk16'!Print_Area</vt:lpstr>
      <vt:lpstr>'wk17'!Print_Area</vt:lpstr>
      <vt:lpstr>'wk18'!Print_Area</vt:lpstr>
      <vt:lpstr>'wk2'!Print_Area</vt:lpstr>
      <vt:lpstr>'wk3'!Print_Area</vt:lpstr>
      <vt:lpstr>'wk4'!Print_Area</vt:lpstr>
      <vt:lpstr>'wk5'!Print_Area</vt:lpstr>
      <vt:lpstr>'wk6'!Print_Area</vt:lpstr>
      <vt:lpstr>'wk7'!Print_Area</vt:lpstr>
      <vt:lpstr>'wk8'!Print_Area</vt:lpstr>
      <vt:lpstr>'wk9'!Print_Area</vt:lpstr>
      <vt:lpstr>'Roster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Hand</dc:creator>
  <cp:lastModifiedBy>Hand</cp:lastModifiedBy>
  <cp:lastPrinted>2014-12-16T23:36:33Z</cp:lastPrinted>
  <dcterms:created xsi:type="dcterms:W3CDTF">2001-09-08T03:12:30Z</dcterms:created>
  <dcterms:modified xsi:type="dcterms:W3CDTF">2022-01-13T02:01:17Z</dcterms:modified>
</cp:coreProperties>
</file>